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635" yWindow="-315" windowWidth="12930" windowHeight="12495"/>
  </bookViews>
  <sheets>
    <sheet name="List1" sheetId="1" r:id="rId1"/>
    <sheet name="List2" sheetId="2" r:id="rId2"/>
    <sheet name="List3" sheetId="3" r:id="rId3"/>
    <sheet name="List4" sheetId="4" r:id="rId4"/>
  </sheets>
  <calcPr calcId="145621"/>
</workbook>
</file>

<file path=xl/calcChain.xml><?xml version="1.0" encoding="utf-8"?>
<calcChain xmlns="http://schemas.openxmlformats.org/spreadsheetml/2006/main">
  <c r="E67" i="1" l="1"/>
  <c r="F67" i="1" s="1"/>
  <c r="D39" i="1" l="1"/>
  <c r="E86" i="1" l="1"/>
  <c r="F86" i="1" s="1"/>
  <c r="E142" i="1"/>
  <c r="F142" i="1" s="1"/>
  <c r="E143" i="1"/>
  <c r="F143" i="1" s="1"/>
  <c r="E119" i="1"/>
  <c r="F119" i="1" s="1"/>
  <c r="E175" i="1" l="1"/>
  <c r="F175" i="1" s="1"/>
  <c r="E170" i="1"/>
  <c r="E165" i="1"/>
  <c r="F165" i="1" s="1"/>
  <c r="E153" i="1"/>
  <c r="F153" i="1" s="1"/>
  <c r="E138" i="1"/>
  <c r="F138" i="1" s="1"/>
  <c r="E139" i="1"/>
  <c r="F139" i="1" s="1"/>
  <c r="E140" i="1"/>
  <c r="F140" i="1" s="1"/>
  <c r="E141" i="1"/>
  <c r="F141" i="1" s="1"/>
  <c r="E144" i="1"/>
  <c r="F144" i="1" s="1"/>
  <c r="E129" i="1"/>
  <c r="F129" i="1" s="1"/>
  <c r="E110" i="1"/>
  <c r="F110" i="1" s="1"/>
  <c r="E111" i="1"/>
  <c r="F111" i="1" s="1"/>
  <c r="E112" i="1"/>
  <c r="F112" i="1" s="1"/>
  <c r="E113" i="1"/>
  <c r="F113" i="1" s="1"/>
  <c r="E114" i="1"/>
  <c r="F114" i="1" s="1"/>
  <c r="E115" i="1"/>
  <c r="F115" i="1" s="1"/>
  <c r="E116" i="1"/>
  <c r="F116" i="1" s="1"/>
  <c r="E117" i="1"/>
  <c r="F117" i="1" s="1"/>
  <c r="E118" i="1"/>
  <c r="F118" i="1" s="1"/>
  <c r="E120" i="1"/>
  <c r="F120" i="1" s="1"/>
  <c r="E121" i="1"/>
  <c r="F121" i="1" s="1"/>
  <c r="E122" i="1"/>
  <c r="F122" i="1" s="1"/>
  <c r="E123" i="1"/>
  <c r="F123" i="1" s="1"/>
  <c r="E124" i="1"/>
  <c r="F124" i="1" s="1"/>
  <c r="E125" i="1"/>
  <c r="F125" i="1" s="1"/>
  <c r="E109" i="1"/>
  <c r="E92" i="1"/>
  <c r="E84" i="1"/>
  <c r="F84" i="1" s="1"/>
  <c r="E79" i="1"/>
  <c r="F79" i="1" s="1"/>
  <c r="E66" i="1"/>
  <c r="F66" i="1" s="1"/>
  <c r="E65" i="1"/>
  <c r="F65" i="1" s="1"/>
  <c r="E60" i="1"/>
  <c r="F60" i="1" s="1"/>
  <c r="E55" i="1"/>
  <c r="F55" i="1" s="1"/>
  <c r="E50" i="1"/>
  <c r="F50" i="1" s="1"/>
  <c r="E45" i="1"/>
  <c r="F45" i="1" s="1"/>
  <c r="E29" i="1"/>
  <c r="E30" i="1"/>
  <c r="E31" i="1"/>
  <c r="E32" i="1"/>
  <c r="E33" i="1"/>
  <c r="E34" i="1"/>
  <c r="E35" i="1"/>
  <c r="E36" i="1"/>
  <c r="E37" i="1"/>
  <c r="E38" i="1"/>
  <c r="E28" i="1"/>
  <c r="E22" i="1"/>
  <c r="F22" i="1" s="1"/>
  <c r="E16" i="1"/>
  <c r="F16" i="1" s="1"/>
  <c r="F92" i="1" l="1"/>
  <c r="E39" i="1"/>
  <c r="E126" i="1"/>
  <c r="C180" i="1"/>
  <c r="C190" i="1" s="1"/>
  <c r="F109" i="1"/>
  <c r="F126" i="1" s="1"/>
  <c r="F170" i="1"/>
  <c r="F145" i="1"/>
  <c r="E10" i="1"/>
  <c r="E180" i="1" l="1"/>
  <c r="E190" i="1" s="1"/>
  <c r="E156" i="1"/>
  <c r="F10" i="1"/>
  <c r="E85" i="1"/>
  <c r="C102" i="1" s="1"/>
  <c r="F85" i="1" l="1"/>
  <c r="E102" i="1" s="1"/>
  <c r="E188" i="1" s="1"/>
  <c r="C188" i="1"/>
  <c r="E145" i="1"/>
  <c r="C156" i="1" s="1"/>
  <c r="C189" i="1" s="1"/>
  <c r="C191" i="1" l="1"/>
  <c r="E189" i="1"/>
  <c r="E191" i="1" s="1"/>
  <c r="E193" i="1" s="1"/>
</calcChain>
</file>

<file path=xl/sharedStrings.xml><?xml version="1.0" encoding="utf-8"?>
<sst xmlns="http://schemas.openxmlformats.org/spreadsheetml/2006/main" count="258" uniqueCount="152">
  <si>
    <t>zap.št.</t>
  </si>
  <si>
    <t>cena za 1 aranžma brez DDV</t>
  </si>
  <si>
    <t>opis</t>
  </si>
  <si>
    <t>Cena skupaj brez DDV</t>
  </si>
  <si>
    <t>Cena skupaj z 9,5 % DDV</t>
  </si>
  <si>
    <t>Cena skupaj v EUR z 9,5 % DDV</t>
  </si>
  <si>
    <t>DEKORACIJSKI NASAD ZA MALI SALON (SOBA 112/Š4)</t>
  </si>
  <si>
    <t>Artikel</t>
  </si>
  <si>
    <t>Število cvetov</t>
  </si>
  <si>
    <t>Cena v EUR brez DDV</t>
  </si>
  <si>
    <t xml:space="preserve">Cena v EUR z DDV (9,5%) </t>
  </si>
  <si>
    <t>1.</t>
  </si>
  <si>
    <t>2.</t>
  </si>
  <si>
    <t>Vrtnica Vendela 70 cm</t>
  </si>
  <si>
    <t>3.</t>
  </si>
  <si>
    <t>4.</t>
  </si>
  <si>
    <t>trava Beergrass, vez</t>
  </si>
  <si>
    <t>5.</t>
  </si>
  <si>
    <t>list Aspidstra</t>
  </si>
  <si>
    <t>6.</t>
  </si>
  <si>
    <t>7.</t>
  </si>
  <si>
    <t>8.</t>
  </si>
  <si>
    <t>Gloriosa rdeča</t>
  </si>
  <si>
    <t>9.</t>
  </si>
  <si>
    <t>Gerbera Belese</t>
  </si>
  <si>
    <t>10.</t>
  </si>
  <si>
    <t>Strelitzia</t>
  </si>
  <si>
    <t>11.</t>
  </si>
  <si>
    <t>Cena posameznega cvetja iz seznama zahtevanega cvetja se ne upošteva pri izračunu skupne letne cene, ampak služi samo za potrebe obračuna posameznih (osveženih) aranžmajev in je fiksna za celotno obdobje veljavnosti pogodbe!</t>
  </si>
  <si>
    <t>Dracaena Godseffiana "Surculosa", višina  50-70 cm</t>
  </si>
  <si>
    <t>vrsta</t>
  </si>
  <si>
    <t>cena za 1 lončnico brez DDV</t>
  </si>
  <si>
    <t>Orhideja Phalaenopsis dvostebelna  min. 50 cm</t>
  </si>
  <si>
    <t>VZDRŽEVANJE LONČNIC</t>
  </si>
  <si>
    <t>opis storitve</t>
  </si>
  <si>
    <t>obseg, št. tednov</t>
  </si>
  <si>
    <t>OKRASNI LONCI</t>
  </si>
  <si>
    <t>cena za 1 lonec brez DDV</t>
  </si>
  <si>
    <t xml:space="preserve">Lonec okrasni, premera 15 cm, </t>
  </si>
  <si>
    <t xml:space="preserve">Lonec okrasni, premera 20 cm, </t>
  </si>
  <si>
    <t xml:space="preserve">Lonec okrasni, premera 35 cm, </t>
  </si>
  <si>
    <t xml:space="preserve">Lonec okrasni, premera 45 cm, </t>
  </si>
  <si>
    <t>b)</t>
  </si>
  <si>
    <t xml:space="preserve">a) </t>
  </si>
  <si>
    <t>cena za 1 teden brez DDV</t>
  </si>
  <si>
    <t>cena za 1 šopek brez DDV</t>
  </si>
  <si>
    <t>c)</t>
  </si>
  <si>
    <t>ŽALNI VENEC Z VKLJUČENO DOSTAVO NA OBMOČJU SLOVENIJE</t>
  </si>
  <si>
    <t>skupaj letna cena brez DDV v EUR</t>
  </si>
  <si>
    <t>a)</t>
  </si>
  <si>
    <t>skupaj:</t>
  </si>
  <si>
    <t xml:space="preserve">skupaj: </t>
  </si>
  <si>
    <t>cena za 1 venec  brez DDV</t>
  </si>
  <si>
    <t>d)</t>
  </si>
  <si>
    <t>REKAPITULACIJA</t>
  </si>
  <si>
    <t>SKUPAJ (a+b+c)</t>
  </si>
  <si>
    <t>ocenjena letna količina</t>
  </si>
  <si>
    <t>Sprejem pomembnih tujih in domačih gostov, 1 x aranžma v dekorativni vazi, ki je last dobavitelja. Višina aranžmaja je od 25 cm do 60 cm po predhodnem dogovoru glede na dogodek. Obstojnost vsaj 5 dni.</t>
  </si>
  <si>
    <t xml:space="preserve">Obstojnost cca. 1 mesec, z dekoracijsko posodo ali lončkom, ki je last dobavitelja. </t>
  </si>
  <si>
    <t>Anthurium Midori/12</t>
  </si>
  <si>
    <t>Anthurium Tropical/10</t>
  </si>
  <si>
    <t>Orhideja Cymbidium, velika/9</t>
  </si>
  <si>
    <t>Gypsophylla, vejica</t>
  </si>
  <si>
    <t>ŠOPEK ZA DARILO ZA RAZNE PRILOŽNOSTI Z VKLJUČENO DOSTAVO PO CELI SLOVENIJI</t>
  </si>
  <si>
    <t>ŠOPKI IN ŽALNI VENCI</t>
  </si>
  <si>
    <r>
      <rPr>
        <u/>
        <sz val="10"/>
        <color theme="1"/>
        <rFont val="Arial"/>
        <family val="2"/>
        <charset val="238"/>
      </rPr>
      <t>Posebni pogoji:</t>
    </r>
    <r>
      <rPr>
        <sz val="10"/>
        <color theme="1"/>
        <rFont val="Arial"/>
        <family val="2"/>
        <charset val="238"/>
      </rPr>
      <t xml:space="preserve"> izbor obstojnih rastlin, predhodna predstavitev in svetovanje, navodila in pomoč pri vzgoji in vzdrževanju, prilagoditev rastlin prostorom in zahtevam, sodobne nasaditve lončnic z enostavnim izgledom; okrasni lonci in ločnice se lahko naročajo tudi posebej.</t>
    </r>
  </si>
  <si>
    <t>Skupaj letna cena z 9,5 % ali 22 % DDV v EUR</t>
  </si>
  <si>
    <t xml:space="preserve">ŽALNI ARANŽMA </t>
  </si>
  <si>
    <t>Skupaj letna cena brez DDV v EUR</t>
  </si>
  <si>
    <t>CVETLIČNI SEZONSKI DEKORATIVNI NASADI (VKLJUČNO Z NJIHOVIM VZDRŽEVANJEM: ZALIVANJEM, DOGNOJEVANJEM IN NEGOVANJEM PO POTREBI)</t>
  </si>
  <si>
    <r>
      <t>Oblika:</t>
    </r>
    <r>
      <rPr>
        <sz val="10"/>
        <color theme="1"/>
        <rFont val="Arial"/>
        <family val="2"/>
        <charset val="238"/>
      </rPr>
      <t xml:space="preserve"> ustrezno razmerje med cvetjem in velikostjo vaze.</t>
    </r>
  </si>
  <si>
    <t>Žalni aranžma za poslansko klop, premer 20 - 25 cm 5 - 9 cvetov z zelenjem in dodatki (različne vrste cvetja - npr. anthurium, vrtnica, nagelj, alstromeria,  chrisantemum, gerbera). Obstojnost 5 dni.</t>
  </si>
  <si>
    <t>Žalni aranžma za podpisno mizo, dimenzije 30 x 20 x15 cm 5 - 9 cvetov z zelenjem in dodatki (različne vrste cvetja - npr. anthurium, vrtnica, nagelj, alstromeria,  chrisantemum, gerbera). Obstojnost 5 dni.</t>
  </si>
  <si>
    <t xml:space="preserve">Aranžma mora biti sodoben, primeren dogodku, letnemu času in reprezentančnosti institucije. Ustrezen izbor cvetja, barvno usklajeno. </t>
  </si>
  <si>
    <r>
      <t>ARANŽMA ZA AVLO PRED VELIKO DVORANO/Š4:</t>
    </r>
    <r>
      <rPr>
        <b/>
        <i/>
        <sz val="10"/>
        <color theme="1"/>
        <rFont val="Arial"/>
        <family val="2"/>
        <charset val="238"/>
      </rPr>
      <t xml:space="preserve"> </t>
    </r>
    <r>
      <rPr>
        <b/>
        <sz val="10"/>
        <color theme="1"/>
        <rFont val="Arial"/>
        <family val="2"/>
        <charset val="238"/>
      </rPr>
      <t xml:space="preserve"> </t>
    </r>
  </si>
  <si>
    <t>ARANŽMA OB SVEČANIH ZASEDANJIH IN POSEBNIH DOGODKIH ZA AVLO PRED VELIKO DVORANO/Š4-2X IN VHODNO STOPNIŠČE/Š4-1X</t>
  </si>
  <si>
    <t>ARANŽMA ZA MALI SALON (SOBA 112/Š4):</t>
  </si>
  <si>
    <r>
      <t>Vaze  oz. okrasne posode:</t>
    </r>
    <r>
      <rPr>
        <sz val="10"/>
        <color theme="1"/>
        <rFont val="Arial"/>
        <family val="2"/>
        <charset val="238"/>
      </rPr>
      <t xml:space="preserve"> v avli in na stopnišču so obstoječe. V ostalih prostorih so last dobavitelja. </t>
    </r>
  </si>
  <si>
    <r>
      <t>Obstojnost</t>
    </r>
    <r>
      <rPr>
        <sz val="10"/>
        <color theme="1"/>
        <rFont val="Arial"/>
        <family val="2"/>
        <charset val="238"/>
      </rPr>
      <t>: zaželena daljša obstojnost od zahtevane; ko ovejejo jih je potrebno umakniti.</t>
    </r>
  </si>
  <si>
    <r>
      <t>Izbor rastlin:</t>
    </r>
    <r>
      <rPr>
        <sz val="10"/>
        <color theme="1"/>
        <rFont val="Arial"/>
        <family val="2"/>
        <charset val="238"/>
      </rPr>
      <t xml:space="preserve"> prilagojen letnemu času; barvno usklajeno</t>
    </r>
  </si>
  <si>
    <t>cena za 1 nasad brez DDV</t>
  </si>
  <si>
    <t>Pri aranžmajih pod zaporednimi številkami 1, 2 in 3 je potrebno ponuditi spodaj navedeno rezano cvetje, ki se npr. v primeru "osvežitve" posameznega aranžmaja zaradi daljše obstojnosti od zahtevane v opisu posameznih aranžmajev obračunava po naslednjih cenah:</t>
  </si>
  <si>
    <t>Aranžma oz. nasad mora biti sodoben in primeren reprezentančnosti institucije.</t>
  </si>
  <si>
    <t>ARANŽMA ZA RESTAVRACIJO/Š4:</t>
  </si>
  <si>
    <t xml:space="preserve">Za vzdrževanje in zahtevano obstojnost skrbi dobavitelj. </t>
  </si>
  <si>
    <t>ARANŽMAJI IN NASADI</t>
  </si>
  <si>
    <r>
      <rPr>
        <u/>
        <sz val="10"/>
        <color theme="1"/>
        <rFont val="Arial"/>
        <family val="2"/>
        <charset val="238"/>
      </rPr>
      <t>Rok dobave:</t>
    </r>
    <r>
      <rPr>
        <sz val="10"/>
        <color theme="1"/>
        <rFont val="Arial"/>
        <family val="2"/>
        <charset val="238"/>
      </rPr>
      <t xml:space="preserve"> največ 3 dni od naročila. </t>
    </r>
  </si>
  <si>
    <t>TRAJNE ZELENE IN CVETOČE OKRASNE RASTLINE, OKRASNI LONCI IN VZDRŽEVANJE</t>
  </si>
  <si>
    <t>TRAJNE ZELENE IN CVETOČE OKRASNE RASTLINE</t>
  </si>
  <si>
    <t xml:space="preserve">Šopek s 5 - 20 cvetov z zelenjem in dodatki ter ostalim dekorativnim materialom, višji cenovni razred (različne vrste cvetja – npr. alpinea, strelizija, curcuma, anthurium, orhideja, vrtnica, drobno cvetje v letnih časih - tulipan, mimoza, ranuncula, frezia, anemona) </t>
  </si>
  <si>
    <r>
      <t>Rok dobave:</t>
    </r>
    <r>
      <rPr>
        <sz val="10"/>
        <color theme="1"/>
        <rFont val="Arial"/>
        <family val="2"/>
        <charset val="238"/>
      </rPr>
      <t xml:space="preserve"> do 1 dne od naročila, v primeru urgentnega naročila izjemoma 3 ure.</t>
    </r>
  </si>
  <si>
    <t>Podpis:</t>
  </si>
  <si>
    <t>Datum:</t>
  </si>
  <si>
    <t>Žig:</t>
  </si>
  <si>
    <t>Priloga: Ponudbeni predračun za dobavo cvetličnih aranžmajev za potrebe Državnega zbora</t>
  </si>
  <si>
    <t>Šopek s 5 - 20 cvetov z zelenjem in dodatki ter ostalim dekorativnim materialom, višji cenovni razred (različne vrste cvetja – npr. alpinea, strelizija, curcuma, anthurium, orhideja, vrtnica, drobno cvetje v letnih časih - tulipan, mimoza, ranuncula, frezia, anemona).</t>
  </si>
  <si>
    <r>
      <rPr>
        <u/>
        <sz val="10"/>
        <color theme="1"/>
        <rFont val="Arial"/>
        <family val="2"/>
        <charset val="238"/>
      </rPr>
      <t>Rok dobave</t>
    </r>
    <r>
      <rPr>
        <sz val="10"/>
        <color theme="1"/>
        <rFont val="Arial"/>
        <family val="2"/>
        <charset val="238"/>
      </rPr>
      <t xml:space="preserve"> za trajne zelene in cvetoče okrasne rastline ter okrasne lonce: največ 7 dni od naročila. </t>
    </r>
  </si>
  <si>
    <t>Euphorbia Tirucalli</t>
  </si>
  <si>
    <t>cena skupaj brez DDV</t>
  </si>
  <si>
    <t>cena skupaj v EUR z 9,5 % DDV</t>
  </si>
  <si>
    <t>cena skupaj v EUR z 22 % DDV</t>
  </si>
  <si>
    <t>skupaj letna cena z 9,5% in 22 %DDV v EUR</t>
  </si>
  <si>
    <t>skupaj letna cena z 9,5 % DDV v EUR</t>
  </si>
  <si>
    <r>
      <t>Obstojnost lončnic</t>
    </r>
    <r>
      <rPr>
        <sz val="10"/>
        <color theme="1"/>
        <rFont val="Arial"/>
        <family val="2"/>
        <charset val="238"/>
      </rPr>
      <t xml:space="preserve">:  cvetoča lončnica – 2 mesece, zelena lončnica – 12 mesecev; </t>
    </r>
  </si>
  <si>
    <t>Dracaena Reflexa "Anita" min. 100cm</t>
  </si>
  <si>
    <t>Ficus sp. min. 100 cm</t>
  </si>
  <si>
    <t>Ficus sp. min. 150 cm</t>
  </si>
  <si>
    <t>Ficus sp. min. 180 cm</t>
  </si>
  <si>
    <t>Beaucarnea sp enostebelna min. 50 cm</t>
  </si>
  <si>
    <t>Beaucarnea sp enostebelna  min. 80 cm</t>
  </si>
  <si>
    <t>Beaucarnea sp enostebelna min. 115 cm</t>
  </si>
  <si>
    <t>Palma Kentia min 1,5m</t>
  </si>
  <si>
    <t>Zamioculcas min. 40 cm</t>
  </si>
  <si>
    <t>Dracaena Godseffiana "Surculosa" min.150 cm</t>
  </si>
  <si>
    <t>Havorthia min. 7 cm</t>
  </si>
  <si>
    <t>Aloje različne min. 8 cm</t>
  </si>
  <si>
    <t>NAMIZNI NASAD, 1-3 zelene rastline npr. Sukulenti, Bromelijevke, Sanseverije. premer cca. 20 do 30 cm, obstojnost nasada cca. pol leta.</t>
  </si>
  <si>
    <t>Okrasni lonci morajo biti z vodno rezervo, elegantni, enobarvni, enostavnega videza, barvno in oblikovno skladni z opremo, kot npr. Lechuza.</t>
  </si>
  <si>
    <t>Za 12 jedilnih miz, 5 x letno, za postrežni del restavracije, obstojnost cca.  3 mesec, steklene dekoracijske posode ali lončki cca. 10 cm x 10 cm so last dobavitelja.</t>
  </si>
  <si>
    <t>1 mala lončnica npr. mini Tilandsia Anita, Guzmania, Suculente, Echeveria, Cofea, Hovartia</t>
  </si>
  <si>
    <t>keramična posoda ladijca  podolgovata cca. 50x15x10 cm</t>
  </si>
  <si>
    <t>keramična posoda ladijca  podolgovata cca.25x15x10 cm</t>
  </si>
  <si>
    <t xml:space="preserve">Vrtnica Red Naomi 70 cm  </t>
  </si>
  <si>
    <t>AVLA PRED VELIKO DVORANO. NASAD: npr. GUZMANIA, VRISEA. 8 do 10 rastlin enem nasadu. Posamezni nasad lahko vsebuje eno rastlinsko sorto. Premer aranžmaja min. 45 cm. Vstavek za obstoječo posodo je last dobavitelja. Obstojnost vsaj 1 mesec.</t>
  </si>
  <si>
    <t>Sanseveria Cilindricacca. 20 cm</t>
  </si>
  <si>
    <t>Schefflera sp. nad 1m</t>
  </si>
  <si>
    <t xml:space="preserve">Lonec okrasni, višine 75 cm, </t>
  </si>
  <si>
    <t>Zalivanje 1 x tedensko, dognojevanje in negovanje po potrebi, 1 x letno celotna oskrba: založno gnojenje, menjava prsti, preventivno varstvo rastlin, presajanje po potrebi. Povprečno število sob je okoli 70, v sobi je povprečno 1 do 2 lončnici</t>
  </si>
  <si>
    <t xml:space="preserve">Dobavitelj je ob zamenjavi oziroma po preteku vzdržljivosti posameznih aranžmajev, nasadov in lončnic dolžan poskrbeti za njihovo odstranitev (odvoz in biološko deponiranje). Po potrebi oz. najmanj enkrat letno je potreben vzdrževalni pregled oziroma ureditev lončnic, kot je:  gnojenje, škropljenje, presajanje, menjava prsti ipd. </t>
  </si>
  <si>
    <t xml:space="preserve">NASAD SEJNE SOBE 209, 212, 217 (po 1 nasad), VELIK SALON (po 2 nasada). Kot npr. ORHIDEJA, SENECIO, TILLANDSIA, KALANCHOA, SUKULENTI, VRIESEA, GUZMANIJA, CEROPEGIA, 7 do 10 rastlin, obstojnost min. 1 mesec. </t>
  </si>
  <si>
    <t xml:space="preserve">Ekskluzivni nasad, barvno usklajen,  1-3 male lončnice višjega cenovnega razreda z naravno dekoracijo (nič umetnega), kot npr. bromelijevke sp. ali orhideja Phalaenopsis, Anthurium ali enakovredno, višina do 50 cm, premer cca. 25 cm.  </t>
  </si>
  <si>
    <t>Najmanj 40 cvetov oz. socvetov za pripravo osnove aranžmaja, vsaj tri vrste cvetja s pripadajočim dekorativnim zelenjem (brez gozdnega in parkovnega zelenja ter brez umetnih dodatkov).</t>
  </si>
  <si>
    <t>Najmanj 50 cvetov oz. socvetov za pripravo osnove aranžmaja, vsaj tri vrste cvetja s pripadajočim dekorativnim zelenjem (brez gozdnega in parkovnega zelenja, ter brez umetnih diodatkov).</t>
  </si>
  <si>
    <t xml:space="preserve">Vsaj 15 cvetov z zelenjem, naravnimi dodatki in gobo, obstojnost 5 dni, dim. 40 x 20 x 12 cm, 5 x 3 različne vrste cvetja – npr. hypericum, vrtnica, alstromeria, anthurium in podobno. </t>
  </si>
  <si>
    <t>15 do 20 cvetov z zelenjem, naravnimi dodatki in gobo, obstojnost 5 dni, dim. 80 x 20 x 12 cm (5 x 3 različne vrste cvetja – hypericum, vrtnica, alstromeria, anthurium in podobno)</t>
  </si>
  <si>
    <t>20 cvetov z zelenjem, naravnimi dodatki in gobo, obstojnost 5 dni, dim. 50 x 20 x 12 cm (5 x 4 različne vrste cvetja – npr. hypericum, vrtnica, alstromeria, anthurium in podobno)</t>
  </si>
  <si>
    <t>Žalni cvetlični aranžma z dostavo po Sloveniji (v primeru smrti javnega uslužbenca). Vsaj 20 cvetov z naravno dekoracijo in trakom.</t>
  </si>
  <si>
    <t>Žalni venec bidermaier oblike (za primer smti poslanca ali bivšega poslanca), mora biti na visokem nivoju, v barvah slovenske zastave, primeren reprezentančnosti institucije, najmanj 50 cvetov z zelenjem in dodatki (različne vrste cvetja - vrtnica, alstromeria, nagelj, anthurium, chrisantemum, gerbera)</t>
  </si>
  <si>
    <t>Zahteve za aranžmaje (zap. št.: od 1 do 10):</t>
  </si>
  <si>
    <t>Zahteve za aranžmaje in nasade (zap. št.: od 11 do 15):</t>
  </si>
  <si>
    <t>Aranžmaji in nasadi morajo biti sezonsko dekorativni. Okrasna posoda je last dobavitelja (razen zap. št. 12, kjer je posoda last naročnika, vstavek za obstoječo posodo pa je last dobavitelja).</t>
  </si>
  <si>
    <t>Rok dobave za zap. št. 42, 43 in 44: do 1 dne od naročila, v primeru urgentnega naročila izjemoma 3 ure.</t>
  </si>
  <si>
    <t>PONUDBENA CENA Z DDV ZA 2 LETI (2X SKUPAJ (a+b+c))</t>
  </si>
  <si>
    <t>5 - 7 cvetov višjega cenovnega ranga s pripadajočim zelenjem in naravno dekoracijo, barvno usklajeno z aranžmaji pred dvorano.</t>
  </si>
  <si>
    <t>ARANŽMA NAMIZNI ZA VELIK SALON Š/4 (2 X ARANŽMA) Ocenjeno število dobav je 15</t>
  </si>
  <si>
    <t>ARANŽMA NAMIZNI ZA SEJNO SOBO 212 Š/4</t>
  </si>
  <si>
    <t>ARANŽMA NAMIZNI ZA SEJNO SOBO 209 Š/4</t>
  </si>
  <si>
    <t>ARANŽMA NAMIZNI ZA SEJNO SOBO 217 Š/4</t>
  </si>
  <si>
    <t>Aranžma ob obiskih predsednikov držav, vlad in parlamentov, mora biti na visokem nivoju, instituciji in dogodku primerno , 2 x aranžma v obstoječi vazi, velikost aranžmaja 110 x 45 cm. Aranžma mora biti izdelan v vstavku, ki je last dobavitelja. Omogočena mora biti oskrba z vodo. Ocenjeno letno število dobav je 15. Obstojnost vsaj 3 dni.</t>
  </si>
  <si>
    <t>Dekorativni nasad (lončnica z dekoracijo) za pult sprejemne recepcije, cca. 30 do 40 cm višine, sezonska menjava, npr. Zamia, Bonsai, Senserveria, Euphorbia, Tillandsia, Vriesea.</t>
  </si>
  <si>
    <t>ŠOPEK ZA DARILO ZA RAZNE PRILOŽNOSTI Z VKLJUČENO DOSTAVO NA OBMOČJU LJUBLJANE IN V ODDALJENOSTI DO 10 KM OD SEDEŽA NAROČNIKA.</t>
  </si>
  <si>
    <t xml:space="preserve">Aranžma mora biti svečan in dogodku primeren, 3 x aranžma v obstoječe vaze, velikost aranžmaja 110 x 45 cm.  Aranžma mora biti izdelan v vstavku, ki je last dobavitelja. Omogočena mora biti oskrba z vodo. Ocenjeno letno število dobav je 2. Obstojnost vsaj 3 dni.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</si>
</sst>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
    <numFmt numFmtId="165" formatCode="#,##0.00\ &quot;€&quot;"/>
  </numFmts>
  <fonts count="15" x14ac:knownFonts="1">
    <font>
      <sz val="11"/>
      <color theme="1"/>
      <name val="Calibri"/>
      <family val="2"/>
      <charset val="238"/>
      <scheme val="minor"/>
    </font>
    <font>
      <b/>
      <sz val="11"/>
      <color theme="1"/>
      <name val="Arial"/>
      <family val="2"/>
      <charset val="238"/>
    </font>
    <font>
      <sz val="11"/>
      <color theme="1"/>
      <name val="Arial"/>
      <family val="2"/>
      <charset val="238"/>
    </font>
    <font>
      <b/>
      <sz val="10"/>
      <color theme="1"/>
      <name val="Arial"/>
      <family val="2"/>
      <charset val="238"/>
    </font>
    <font>
      <sz val="10"/>
      <color theme="1"/>
      <name val="Arial"/>
      <family val="2"/>
      <charset val="238"/>
    </font>
    <font>
      <b/>
      <i/>
      <sz val="10"/>
      <color theme="1"/>
      <name val="Arial"/>
      <family val="2"/>
      <charset val="238"/>
    </font>
    <font>
      <u/>
      <sz val="10"/>
      <color theme="1"/>
      <name val="Arial"/>
      <family val="2"/>
      <charset val="238"/>
    </font>
    <font>
      <sz val="10"/>
      <color theme="1"/>
      <name val="Calibri"/>
      <family val="2"/>
      <charset val="238"/>
      <scheme val="minor"/>
    </font>
    <font>
      <b/>
      <sz val="12"/>
      <color theme="1"/>
      <name val="Arial"/>
      <family val="2"/>
      <charset val="238"/>
    </font>
    <font>
      <sz val="14"/>
      <color theme="1"/>
      <name val="Arial"/>
      <family val="2"/>
      <charset val="238"/>
    </font>
    <font>
      <sz val="10"/>
      <name val="Arial"/>
      <charset val="238"/>
    </font>
    <font>
      <b/>
      <sz val="11"/>
      <name val="Arial"/>
      <family val="2"/>
      <charset val="238"/>
    </font>
    <font>
      <sz val="10"/>
      <color rgb="FFFF0000"/>
      <name val="Arial"/>
      <family val="2"/>
      <charset val="238"/>
    </font>
    <font>
      <sz val="10"/>
      <name val="Arial"/>
      <family val="2"/>
      <charset val="238"/>
    </font>
    <font>
      <b/>
      <sz val="10"/>
      <name val="Arial"/>
      <family val="2"/>
      <charset val="238"/>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CCFF33"/>
        <bgColor indexed="64"/>
      </patternFill>
    </fill>
    <fill>
      <patternFill patternType="solid">
        <fgColor theme="9" tint="0.79998168889431442"/>
        <bgColor indexed="64"/>
      </patternFill>
    </fill>
    <fill>
      <patternFill patternType="solid">
        <fgColor theme="3"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12">
    <xf numFmtId="0" fontId="0" fillId="0" borderId="0" xfId="0"/>
    <xf numFmtId="0" fontId="2" fillId="0" borderId="0" xfId="0" applyFont="1"/>
    <xf numFmtId="0" fontId="1" fillId="0" borderId="1" xfId="0" applyFont="1" applyBorder="1" applyAlignment="1">
      <alignment horizontal="center" vertical="center"/>
    </xf>
    <xf numFmtId="0" fontId="1" fillId="0" borderId="0" xfId="0" applyFont="1" applyAlignment="1">
      <alignment horizontal="right"/>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4" fontId="1" fillId="0" borderId="0" xfId="0" applyNumberFormat="1" applyFont="1" applyBorder="1" applyAlignment="1">
      <alignment horizontal="center"/>
    </xf>
    <xf numFmtId="0" fontId="1" fillId="0" borderId="0" xfId="0" applyFont="1" applyBorder="1" applyAlignment="1">
      <alignment horizontal="center"/>
    </xf>
    <xf numFmtId="0" fontId="2" fillId="6" borderId="0" xfId="0" applyFont="1" applyFill="1"/>
    <xf numFmtId="0" fontId="1" fillId="6" borderId="0" xfId="0" applyFont="1" applyFill="1"/>
    <xf numFmtId="0" fontId="3" fillId="0" borderId="0" xfId="0" applyFont="1" applyAlignment="1"/>
    <xf numFmtId="0" fontId="4" fillId="0" borderId="0" xfId="0" applyFont="1"/>
    <xf numFmtId="0" fontId="4" fillId="0" borderId="0" xfId="0" applyFont="1" applyFill="1"/>
    <xf numFmtId="0" fontId="3" fillId="2" borderId="0" xfId="0" applyFont="1" applyFill="1" applyAlignment="1">
      <alignment horizontal="left"/>
    </xf>
    <xf numFmtId="0" fontId="4" fillId="0" borderId="0" xfId="0" applyFont="1" applyAlignment="1">
      <alignmen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6" fillId="0" borderId="0" xfId="0" applyFont="1" applyAlignment="1">
      <alignment horizontal="left" wrapText="1"/>
    </xf>
    <xf numFmtId="0" fontId="7" fillId="0" borderId="0" xfId="0" applyFont="1" applyAlignment="1">
      <alignment horizontal="left"/>
    </xf>
    <xf numFmtId="0" fontId="4" fillId="0" borderId="1" xfId="0" applyFont="1" applyBorder="1" applyAlignment="1">
      <alignment horizontal="left"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164" fontId="4" fillId="0" borderId="0" xfId="0" applyNumberFormat="1" applyFont="1"/>
    <xf numFmtId="0" fontId="3" fillId="0" borderId="0" xfId="0" applyFont="1"/>
    <xf numFmtId="164" fontId="4" fillId="0" borderId="0" xfId="0" applyNumberFormat="1" applyFont="1" applyFill="1" applyBorder="1" applyAlignment="1">
      <alignment horizontal="center" vertical="center"/>
    </xf>
    <xf numFmtId="164" fontId="4" fillId="0" borderId="0" xfId="0" applyNumberFormat="1" applyFont="1" applyBorder="1" applyAlignment="1">
      <alignment horizontal="center" vertical="center"/>
    </xf>
    <xf numFmtId="0" fontId="3" fillId="5" borderId="1" xfId="0" applyFont="1" applyFill="1" applyBorder="1" applyAlignment="1">
      <alignment horizontal="center" vertical="center"/>
    </xf>
    <xf numFmtId="0" fontId="3" fillId="0" borderId="0" xfId="0" applyFont="1" applyAlignment="1">
      <alignment horizontal="right"/>
    </xf>
    <xf numFmtId="0" fontId="3" fillId="0" borderId="0" xfId="0" applyFont="1" applyFill="1"/>
    <xf numFmtId="0" fontId="3" fillId="0" borderId="0" xfId="0" applyFont="1" applyFill="1" applyAlignment="1">
      <alignment horizontal="center"/>
    </xf>
    <xf numFmtId="0" fontId="4" fillId="0" borderId="1" xfId="0" applyFont="1" applyBorder="1"/>
    <xf numFmtId="0" fontId="4" fillId="0" borderId="0" xfId="0" applyFont="1" applyBorder="1"/>
    <xf numFmtId="164" fontId="4" fillId="0" borderId="0" xfId="0" applyNumberFormat="1" applyFont="1" applyBorder="1"/>
    <xf numFmtId="164" fontId="4" fillId="0" borderId="0" xfId="0" applyNumberFormat="1" applyFont="1" applyBorder="1" applyAlignment="1">
      <alignment horizontal="left" wrapText="1"/>
    </xf>
    <xf numFmtId="0" fontId="6" fillId="0" borderId="0" xfId="0" applyFont="1" applyAlignment="1">
      <alignment horizontal="left"/>
    </xf>
    <xf numFmtId="0" fontId="3" fillId="0" borderId="0" xfId="0" applyFont="1" applyBorder="1" applyAlignment="1">
      <alignment horizontal="left" vertical="center"/>
    </xf>
    <xf numFmtId="0" fontId="3" fillId="5" borderId="1" xfId="0" applyFont="1" applyFill="1" applyBorder="1" applyAlignment="1">
      <alignment horizontal="left" vertical="center" wrapText="1"/>
    </xf>
    <xf numFmtId="0" fontId="3" fillId="2" borderId="0" xfId="0" applyFont="1" applyFill="1"/>
    <xf numFmtId="0" fontId="4" fillId="2" borderId="0" xfId="0" applyFont="1" applyFill="1"/>
    <xf numFmtId="0" fontId="3" fillId="0" borderId="0" xfId="0" applyFont="1" applyAlignment="1">
      <alignment horizontal="left" wrapText="1"/>
    </xf>
    <xf numFmtId="0" fontId="4" fillId="0" borderId="0" xfId="0" applyFont="1" applyBorder="1" applyAlignment="1">
      <alignment horizontal="left" wrapText="1"/>
    </xf>
    <xf numFmtId="0" fontId="3" fillId="2" borderId="0" xfId="0" applyFont="1" applyFill="1" applyBorder="1" applyAlignment="1">
      <alignment horizontal="center" vertical="center"/>
    </xf>
    <xf numFmtId="164" fontId="4" fillId="0" borderId="1" xfId="0" applyNumberFormat="1" applyFont="1" applyBorder="1" applyAlignment="1">
      <alignment horizontal="right" wrapText="1"/>
    </xf>
    <xf numFmtId="164" fontId="4" fillId="0" borderId="1" xfId="0" applyNumberFormat="1" applyFont="1" applyBorder="1" applyAlignment="1">
      <alignment horizontal="right"/>
    </xf>
    <xf numFmtId="164" fontId="4" fillId="4" borderId="1" xfId="0" applyNumberFormat="1" applyFont="1" applyFill="1" applyBorder="1" applyAlignment="1">
      <alignment horizontal="right"/>
    </xf>
    <xf numFmtId="164" fontId="3" fillId="0" borderId="0" xfId="0" applyNumberFormat="1" applyFont="1" applyBorder="1" applyAlignment="1">
      <alignment horizontal="right"/>
    </xf>
    <xf numFmtId="164" fontId="4" fillId="4" borderId="1" xfId="0" applyNumberFormat="1" applyFont="1" applyFill="1" applyBorder="1" applyAlignment="1">
      <alignment horizontal="right" vertical="center"/>
    </xf>
    <xf numFmtId="164" fontId="4" fillId="0" borderId="1" xfId="0" applyNumberFormat="1" applyFont="1" applyBorder="1" applyAlignment="1">
      <alignment horizontal="right" vertical="center"/>
    </xf>
    <xf numFmtId="164" fontId="4" fillId="4"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left" vertical="center"/>
    </xf>
    <xf numFmtId="164" fontId="4" fillId="4" borderId="1" xfId="0" applyNumberFormat="1" applyFont="1" applyFill="1" applyBorder="1" applyAlignment="1">
      <alignment wrapText="1"/>
    </xf>
    <xf numFmtId="164" fontId="4" fillId="0" borderId="0" xfId="0" applyNumberFormat="1" applyFont="1" applyBorder="1" applyAlignment="1">
      <alignment horizontal="right" vertical="center"/>
    </xf>
    <xf numFmtId="164" fontId="4" fillId="0" borderId="0" xfId="0"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2" xfId="0" applyFont="1" applyBorder="1"/>
    <xf numFmtId="164" fontId="3" fillId="0" borderId="11" xfId="0" applyNumberFormat="1" applyFont="1" applyBorder="1" applyAlignment="1">
      <alignment horizontal="right" wrapText="1"/>
    </xf>
    <xf numFmtId="164" fontId="3" fillId="0" borderId="12" xfId="0" applyNumberFormat="1" applyFont="1" applyBorder="1" applyAlignment="1">
      <alignment horizontal="right"/>
    </xf>
    <xf numFmtId="164" fontId="4" fillId="4" borderId="2" xfId="0" applyNumberFormat="1" applyFont="1" applyFill="1" applyBorder="1" applyAlignment="1">
      <alignment horizontal="right"/>
    </xf>
    <xf numFmtId="4" fontId="3" fillId="0" borderId="0" xfId="0" applyNumberFormat="1" applyFont="1" applyFill="1" applyBorder="1" applyAlignment="1">
      <alignment horizontal="right"/>
    </xf>
    <xf numFmtId="0" fontId="3" fillId="0" borderId="0" xfId="0" applyFont="1" applyFill="1" applyBorder="1" applyAlignment="1">
      <alignment horizontal="right"/>
    </xf>
    <xf numFmtId="0" fontId="4" fillId="0" borderId="0" xfId="0" applyFont="1" applyAlignment="1">
      <alignment horizontal="left"/>
    </xf>
    <xf numFmtId="0" fontId="8" fillId="0" borderId="0" xfId="0" applyFont="1" applyAlignment="1">
      <alignment horizontal="left"/>
    </xf>
    <xf numFmtId="0" fontId="10" fillId="0" borderId="0" xfId="0" applyFont="1" applyBorder="1" applyAlignment="1">
      <alignment horizontal="left"/>
    </xf>
    <xf numFmtId="3" fontId="10" fillId="0" borderId="0" xfId="0" applyNumberFormat="1" applyFont="1" applyAlignment="1">
      <alignment horizontal="center"/>
    </xf>
    <xf numFmtId="164" fontId="10" fillId="0" borderId="0" xfId="0" applyNumberFormat="1" applyFont="1" applyAlignment="1">
      <alignment horizontal="right"/>
    </xf>
    <xf numFmtId="0" fontId="10" fillId="0" borderId="0" xfId="0" applyFont="1" applyAlignment="1">
      <alignment horizontal="center" vertical="center"/>
    </xf>
    <xf numFmtId="0" fontId="10" fillId="0" borderId="0" xfId="0" applyFont="1" applyAlignment="1">
      <alignment horizontal="left"/>
    </xf>
    <xf numFmtId="164" fontId="10" fillId="0" borderId="0" xfId="0" applyNumberFormat="1" applyFont="1" applyAlignment="1">
      <alignment horizontal="center"/>
    </xf>
    <xf numFmtId="0" fontId="10" fillId="0" borderId="0" xfId="0" applyFont="1" applyFill="1" applyProtection="1">
      <protection locked="0"/>
    </xf>
    <xf numFmtId="0" fontId="4" fillId="0" borderId="1" xfId="0" applyFont="1" applyBorder="1" applyAlignment="1">
      <alignment horizontal="left" wrapText="1"/>
    </xf>
    <xf numFmtId="0" fontId="4" fillId="0" borderId="1" xfId="0" applyFont="1" applyBorder="1" applyAlignment="1">
      <alignment wrapText="1"/>
    </xf>
    <xf numFmtId="0" fontId="4" fillId="0" borderId="1" xfId="0" applyFont="1" applyBorder="1" applyAlignment="1">
      <alignment horizontal="left" wrapText="1"/>
    </xf>
    <xf numFmtId="164" fontId="3" fillId="0" borderId="1" xfId="0" applyNumberFormat="1" applyFont="1" applyBorder="1" applyAlignment="1">
      <alignment horizontal="center" vertical="center"/>
    </xf>
    <xf numFmtId="0" fontId="12" fillId="0" borderId="0" xfId="0" applyFont="1"/>
    <xf numFmtId="0" fontId="13" fillId="0" borderId="1" xfId="0" applyFont="1" applyBorder="1" applyAlignment="1">
      <alignment horizontal="center" vertical="center"/>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2" xfId="0" applyFont="1" applyBorder="1" applyAlignment="1">
      <alignment horizontal="center" vertical="center"/>
    </xf>
    <xf numFmtId="0" fontId="3" fillId="0" borderId="0" xfId="0" applyFont="1" applyAlignment="1">
      <alignment horizontal="left"/>
    </xf>
    <xf numFmtId="0" fontId="4" fillId="0" borderId="0" xfId="0" applyFont="1" applyAlignment="1">
      <alignment horizontal="left" wrapText="1"/>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4" fontId="1" fillId="0" borderId="1" xfId="0" applyNumberFormat="1" applyFont="1" applyBorder="1" applyAlignment="1">
      <alignment horizontal="right"/>
    </xf>
    <xf numFmtId="0" fontId="1" fillId="0" borderId="1" xfId="0" applyFont="1" applyBorder="1" applyAlignment="1">
      <alignment horizontal="right"/>
    </xf>
    <xf numFmtId="0" fontId="1" fillId="0" borderId="1" xfId="0" applyFont="1" applyBorder="1" applyAlignment="1">
      <alignment horizontal="left" vertical="center" wrapText="1"/>
    </xf>
    <xf numFmtId="4" fontId="3" fillId="5" borderId="9" xfId="0" applyNumberFormat="1" applyFont="1" applyFill="1" applyBorder="1" applyAlignment="1">
      <alignment horizontal="right"/>
    </xf>
    <xf numFmtId="0" fontId="3" fillId="5" borderId="10" xfId="0" applyFont="1" applyFill="1" applyBorder="1" applyAlignment="1">
      <alignment horizontal="right"/>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2" xfId="0" applyFont="1" applyFill="1" applyBorder="1" applyAlignment="1">
      <alignment horizontal="left" vertical="center" wrapText="1"/>
    </xf>
    <xf numFmtId="0" fontId="11" fillId="0" borderId="1" xfId="0" applyFont="1" applyBorder="1" applyAlignment="1">
      <alignment horizontal="center"/>
    </xf>
    <xf numFmtId="0" fontId="11" fillId="0" borderId="5" xfId="0" applyFont="1" applyBorder="1" applyAlignment="1">
      <alignment horizontal="center"/>
    </xf>
    <xf numFmtId="165" fontId="1" fillId="3" borderId="6" xfId="0" applyNumberFormat="1" applyFont="1" applyFill="1" applyBorder="1" applyAlignment="1">
      <alignment horizontal="right"/>
    </xf>
    <xf numFmtId="165" fontId="1" fillId="3" borderId="4" xfId="0" applyNumberFormat="1" applyFont="1" applyFill="1" applyBorder="1" applyAlignment="1">
      <alignment horizontal="right"/>
    </xf>
    <xf numFmtId="0" fontId="3" fillId="0" borderId="0" xfId="0" applyFont="1" applyAlignment="1">
      <alignment horizontal="left" wrapText="1"/>
    </xf>
    <xf numFmtId="0" fontId="6" fillId="0" borderId="0" xfId="0" applyFont="1" applyAlignment="1">
      <alignment horizontal="left" wrapText="1"/>
    </xf>
    <xf numFmtId="0" fontId="3" fillId="0" borderId="0" xfId="0" applyFont="1" applyBorder="1" applyAlignment="1">
      <alignment horizontal="left" vertical="center"/>
    </xf>
    <xf numFmtId="0" fontId="3" fillId="0" borderId="0" xfId="0" applyFont="1" applyFill="1" applyAlignment="1">
      <alignment horizontal="left"/>
    </xf>
    <xf numFmtId="0" fontId="4" fillId="0" borderId="1" xfId="0" applyFont="1" applyBorder="1" applyAlignment="1">
      <alignment horizontal="left"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1" xfId="0" applyFont="1" applyBorder="1" applyAlignment="1">
      <alignment horizontal="left" wrapText="1"/>
    </xf>
    <xf numFmtId="0" fontId="9" fillId="0" borderId="0" xfId="0" applyFont="1" applyAlignment="1">
      <alignment horizontal="left" wrapText="1"/>
    </xf>
    <xf numFmtId="0" fontId="3" fillId="2" borderId="0" xfId="0" applyFont="1" applyFill="1" applyBorder="1" applyAlignment="1">
      <alignment horizontal="left" vertical="center" wrapText="1"/>
    </xf>
    <xf numFmtId="0" fontId="13" fillId="0" borderId="0" xfId="0" applyFont="1" applyAlignment="1">
      <alignment horizontal="left" wrapText="1"/>
    </xf>
    <xf numFmtId="0" fontId="3" fillId="2" borderId="0" xfId="0" applyFont="1" applyFill="1" applyAlignment="1">
      <alignment horizontal="left"/>
    </xf>
  </cellXfs>
  <cellStyles count="1">
    <cellStyle name="Navadno" xfId="0" builtinId="0"/>
  </cellStyles>
  <dxfs count="0"/>
  <tableStyles count="0" defaultTableStyle="TableStyleMedium2" defaultPivotStyle="PivotStyleLight16"/>
  <colors>
    <mruColors>
      <color rgb="FFFFCC00"/>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8"/>
  <sheetViews>
    <sheetView tabSelected="1" zoomScaleNormal="100" workbookViewId="0">
      <selection activeCell="E193" sqref="E193:F193"/>
    </sheetView>
  </sheetViews>
  <sheetFormatPr defaultRowHeight="12.75" x14ac:dyDescent="0.2"/>
  <cols>
    <col min="1" max="1" width="4.5703125" style="11" customWidth="1"/>
    <col min="2" max="2" width="39.28515625" style="11" customWidth="1"/>
    <col min="3" max="3" width="10.7109375" style="11" customWidth="1"/>
    <col min="4" max="4" width="10.28515625" style="11" customWidth="1"/>
    <col min="5" max="5" width="11" style="11" customWidth="1"/>
    <col min="6" max="6" width="11.42578125" style="11" customWidth="1"/>
    <col min="7" max="7" width="10.28515625" style="11" customWidth="1"/>
    <col min="8" max="16384" width="9.140625" style="11"/>
  </cols>
  <sheetData>
    <row r="1" spans="1:9" ht="36" customHeight="1" x14ac:dyDescent="0.25">
      <c r="A1" s="108" t="s">
        <v>94</v>
      </c>
      <c r="B1" s="108"/>
      <c r="C1" s="108"/>
      <c r="D1" s="108"/>
      <c r="E1" s="108"/>
      <c r="F1" s="108"/>
      <c r="G1" s="10"/>
      <c r="H1" s="10"/>
      <c r="I1" s="10"/>
    </row>
    <row r="2" spans="1:9" ht="15.75" x14ac:dyDescent="0.25">
      <c r="A2" s="67"/>
      <c r="B2" s="67"/>
      <c r="C2" s="67"/>
      <c r="D2" s="67"/>
      <c r="E2" s="67"/>
      <c r="F2" s="67"/>
      <c r="G2" s="10"/>
      <c r="H2" s="10"/>
      <c r="I2" s="10"/>
    </row>
    <row r="3" spans="1:9" ht="10.5" customHeight="1" x14ac:dyDescent="0.2"/>
    <row r="4" spans="1:9" x14ac:dyDescent="0.2">
      <c r="A4" s="13" t="s">
        <v>43</v>
      </c>
      <c r="B4" s="111" t="s">
        <v>85</v>
      </c>
      <c r="C4" s="111"/>
      <c r="D4" s="111"/>
      <c r="E4" s="111"/>
      <c r="F4" s="111"/>
    </row>
    <row r="5" spans="1:9" ht="6" customHeight="1" x14ac:dyDescent="0.2"/>
    <row r="6" spans="1:9" x14ac:dyDescent="0.2">
      <c r="A6" s="84" t="s">
        <v>74</v>
      </c>
      <c r="B6" s="84"/>
      <c r="C6" s="84"/>
      <c r="D6" s="84"/>
      <c r="E6" s="84"/>
      <c r="F6" s="84"/>
    </row>
    <row r="7" spans="1:9" ht="59.25" customHeight="1" x14ac:dyDescent="0.2">
      <c r="A7" s="85" t="s">
        <v>148</v>
      </c>
      <c r="B7" s="85"/>
      <c r="C7" s="85"/>
      <c r="D7" s="85"/>
      <c r="E7" s="85"/>
      <c r="F7" s="85"/>
      <c r="G7" s="14"/>
      <c r="H7" s="14"/>
      <c r="I7" s="14"/>
    </row>
    <row r="9" spans="1:9" ht="38.25" x14ac:dyDescent="0.2">
      <c r="A9" s="15" t="s">
        <v>0</v>
      </c>
      <c r="B9" s="16" t="s">
        <v>2</v>
      </c>
      <c r="C9" s="15" t="s">
        <v>56</v>
      </c>
      <c r="D9" s="15" t="s">
        <v>1</v>
      </c>
      <c r="E9" s="15" t="s">
        <v>3</v>
      </c>
      <c r="F9" s="15" t="s">
        <v>4</v>
      </c>
    </row>
    <row r="10" spans="1:9" ht="63.75" x14ac:dyDescent="0.2">
      <c r="A10" s="17">
        <v>1</v>
      </c>
      <c r="B10" s="18" t="s">
        <v>131</v>
      </c>
      <c r="C10" s="80">
        <v>30</v>
      </c>
      <c r="D10" s="50"/>
      <c r="E10" s="51">
        <f>C10*D10</f>
        <v>0</v>
      </c>
      <c r="F10" s="51">
        <f>E10*1.095</f>
        <v>0</v>
      </c>
    </row>
    <row r="12" spans="1:9" ht="30.75" customHeight="1" x14ac:dyDescent="0.2">
      <c r="A12" s="100" t="s">
        <v>75</v>
      </c>
      <c r="B12" s="100"/>
      <c r="C12" s="100"/>
      <c r="D12" s="100"/>
      <c r="E12" s="100"/>
      <c r="F12" s="100"/>
    </row>
    <row r="13" spans="1:9" ht="44.25" customHeight="1" x14ac:dyDescent="0.2">
      <c r="A13" s="110" t="s">
        <v>151</v>
      </c>
      <c r="B13" s="110"/>
      <c r="C13" s="110"/>
      <c r="D13" s="110"/>
      <c r="E13" s="110"/>
      <c r="F13" s="110"/>
    </row>
    <row r="15" spans="1:9" ht="51" x14ac:dyDescent="0.2">
      <c r="A15" s="15" t="s">
        <v>0</v>
      </c>
      <c r="B15" s="16" t="s">
        <v>2</v>
      </c>
      <c r="C15" s="15" t="s">
        <v>56</v>
      </c>
      <c r="D15" s="15" t="s">
        <v>1</v>
      </c>
      <c r="E15" s="15" t="s">
        <v>3</v>
      </c>
      <c r="F15" s="15" t="s">
        <v>5</v>
      </c>
    </row>
    <row r="16" spans="1:9" ht="63.75" x14ac:dyDescent="0.2">
      <c r="A16" s="17">
        <v>2</v>
      </c>
      <c r="B16" s="18" t="s">
        <v>132</v>
      </c>
      <c r="C16" s="80">
        <v>6</v>
      </c>
      <c r="D16" s="50"/>
      <c r="E16" s="51">
        <f>C16*D16</f>
        <v>0</v>
      </c>
      <c r="F16" s="51">
        <f>E16*1.095</f>
        <v>0</v>
      </c>
    </row>
    <row r="18" spans="1:6" x14ac:dyDescent="0.2">
      <c r="A18" s="84" t="s">
        <v>76</v>
      </c>
      <c r="B18" s="84"/>
      <c r="C18" s="84"/>
      <c r="D18" s="84"/>
      <c r="E18" s="84"/>
      <c r="F18" s="84"/>
    </row>
    <row r="19" spans="1:6" ht="38.25" customHeight="1" x14ac:dyDescent="0.2">
      <c r="A19" s="85" t="s">
        <v>57</v>
      </c>
      <c r="B19" s="85"/>
      <c r="C19" s="85"/>
      <c r="D19" s="85"/>
      <c r="E19" s="85"/>
      <c r="F19" s="85"/>
    </row>
    <row r="21" spans="1:6" ht="48.75" customHeight="1" x14ac:dyDescent="0.2">
      <c r="A21" s="15" t="s">
        <v>0</v>
      </c>
      <c r="B21" s="16" t="s">
        <v>2</v>
      </c>
      <c r="C21" s="15" t="s">
        <v>56</v>
      </c>
      <c r="D21" s="15" t="s">
        <v>1</v>
      </c>
      <c r="E21" s="15" t="s">
        <v>3</v>
      </c>
      <c r="F21" s="15" t="s">
        <v>5</v>
      </c>
    </row>
    <row r="22" spans="1:6" ht="38.25" x14ac:dyDescent="0.2">
      <c r="A22" s="17">
        <v>3</v>
      </c>
      <c r="B22" s="18" t="s">
        <v>143</v>
      </c>
      <c r="C22" s="80">
        <v>1</v>
      </c>
      <c r="D22" s="50"/>
      <c r="E22" s="51">
        <f>C22*D22</f>
        <v>0</v>
      </c>
      <c r="F22" s="51">
        <f>E22*1.095</f>
        <v>0</v>
      </c>
    </row>
    <row r="23" spans="1:6" ht="18" customHeight="1" x14ac:dyDescent="0.2"/>
    <row r="24" spans="1:6" ht="40.5" customHeight="1" x14ac:dyDescent="0.2">
      <c r="A24" s="85" t="s">
        <v>81</v>
      </c>
      <c r="B24" s="85"/>
      <c r="C24" s="85"/>
      <c r="D24" s="85"/>
      <c r="E24" s="85"/>
      <c r="F24" s="85"/>
    </row>
    <row r="25" spans="1:6" ht="14.25" customHeight="1" x14ac:dyDescent="0.2"/>
    <row r="26" spans="1:6" x14ac:dyDescent="0.2">
      <c r="A26" s="104"/>
      <c r="B26" s="107" t="s">
        <v>7</v>
      </c>
      <c r="C26" s="105" t="s">
        <v>8</v>
      </c>
      <c r="D26" s="107" t="s">
        <v>9</v>
      </c>
      <c r="E26" s="107" t="s">
        <v>10</v>
      </c>
    </row>
    <row r="27" spans="1:6" ht="24" customHeight="1" x14ac:dyDescent="0.2">
      <c r="A27" s="104"/>
      <c r="B27" s="107"/>
      <c r="C27" s="106"/>
      <c r="D27" s="107"/>
      <c r="E27" s="107"/>
    </row>
    <row r="28" spans="1:6" x14ac:dyDescent="0.2">
      <c r="A28" s="21" t="s">
        <v>11</v>
      </c>
      <c r="B28" s="21" t="s">
        <v>122</v>
      </c>
      <c r="C28" s="22">
        <v>1</v>
      </c>
      <c r="D28" s="52"/>
      <c r="E28" s="53">
        <f>D28*1.095</f>
        <v>0</v>
      </c>
    </row>
    <row r="29" spans="1:6" x14ac:dyDescent="0.2">
      <c r="A29" s="21" t="s">
        <v>12</v>
      </c>
      <c r="B29" s="21" t="s">
        <v>13</v>
      </c>
      <c r="C29" s="22">
        <v>1</v>
      </c>
      <c r="D29" s="52"/>
      <c r="E29" s="53">
        <f t="shared" ref="E29:E38" si="0">D29*1.095</f>
        <v>0</v>
      </c>
    </row>
    <row r="30" spans="1:6" x14ac:dyDescent="0.2">
      <c r="A30" s="21" t="s">
        <v>14</v>
      </c>
      <c r="B30" s="21" t="s">
        <v>62</v>
      </c>
      <c r="C30" s="22">
        <v>1</v>
      </c>
      <c r="D30" s="52"/>
      <c r="E30" s="53">
        <f t="shared" si="0"/>
        <v>0</v>
      </c>
    </row>
    <row r="31" spans="1:6" x14ac:dyDescent="0.2">
      <c r="A31" s="21" t="s">
        <v>15</v>
      </c>
      <c r="B31" s="21" t="s">
        <v>16</v>
      </c>
      <c r="C31" s="22">
        <v>1</v>
      </c>
      <c r="D31" s="52"/>
      <c r="E31" s="53">
        <f t="shared" si="0"/>
        <v>0</v>
      </c>
    </row>
    <row r="32" spans="1:6" x14ac:dyDescent="0.2">
      <c r="A32" s="21" t="s">
        <v>17</v>
      </c>
      <c r="B32" s="21" t="s">
        <v>18</v>
      </c>
      <c r="C32" s="22">
        <v>1</v>
      </c>
      <c r="D32" s="52"/>
      <c r="E32" s="53">
        <f t="shared" si="0"/>
        <v>0</v>
      </c>
    </row>
    <row r="33" spans="1:6" x14ac:dyDescent="0.2">
      <c r="A33" s="21" t="s">
        <v>19</v>
      </c>
      <c r="B33" s="21" t="s">
        <v>59</v>
      </c>
      <c r="C33" s="22">
        <v>1</v>
      </c>
      <c r="D33" s="52"/>
      <c r="E33" s="53">
        <f t="shared" si="0"/>
        <v>0</v>
      </c>
    </row>
    <row r="34" spans="1:6" x14ac:dyDescent="0.2">
      <c r="A34" s="21" t="s">
        <v>20</v>
      </c>
      <c r="B34" s="21" t="s">
        <v>60</v>
      </c>
      <c r="C34" s="22">
        <v>1</v>
      </c>
      <c r="D34" s="52"/>
      <c r="E34" s="53">
        <f t="shared" si="0"/>
        <v>0</v>
      </c>
    </row>
    <row r="35" spans="1:6" x14ac:dyDescent="0.2">
      <c r="A35" s="21" t="s">
        <v>21</v>
      </c>
      <c r="B35" s="21" t="s">
        <v>22</v>
      </c>
      <c r="C35" s="22">
        <v>1</v>
      </c>
      <c r="D35" s="52"/>
      <c r="E35" s="53">
        <f t="shared" si="0"/>
        <v>0</v>
      </c>
    </row>
    <row r="36" spans="1:6" x14ac:dyDescent="0.2">
      <c r="A36" s="21" t="s">
        <v>23</v>
      </c>
      <c r="B36" s="21" t="s">
        <v>24</v>
      </c>
      <c r="C36" s="22">
        <v>1</v>
      </c>
      <c r="D36" s="52"/>
      <c r="E36" s="53">
        <f t="shared" si="0"/>
        <v>0</v>
      </c>
    </row>
    <row r="37" spans="1:6" x14ac:dyDescent="0.2">
      <c r="A37" s="21" t="s">
        <v>25</v>
      </c>
      <c r="B37" s="21" t="s">
        <v>26</v>
      </c>
      <c r="C37" s="22">
        <v>1</v>
      </c>
      <c r="D37" s="52"/>
      <c r="E37" s="53">
        <f t="shared" si="0"/>
        <v>0</v>
      </c>
    </row>
    <row r="38" spans="1:6" x14ac:dyDescent="0.2">
      <c r="A38" s="21" t="s">
        <v>27</v>
      </c>
      <c r="B38" s="21" t="s">
        <v>61</v>
      </c>
      <c r="C38" s="22">
        <v>1</v>
      </c>
      <c r="D38" s="52"/>
      <c r="E38" s="53">
        <f t="shared" si="0"/>
        <v>0</v>
      </c>
    </row>
    <row r="39" spans="1:6" ht="15.75" customHeight="1" x14ac:dyDescent="0.2">
      <c r="C39" s="23"/>
      <c r="D39" s="78">
        <f>SUM(D28:D38)</f>
        <v>0</v>
      </c>
      <c r="E39" s="78">
        <f>SUM(E28:E38)</f>
        <v>0</v>
      </c>
    </row>
    <row r="40" spans="1:6" ht="40.5" customHeight="1" x14ac:dyDescent="0.2">
      <c r="A40" s="85" t="s">
        <v>28</v>
      </c>
      <c r="B40" s="85"/>
      <c r="C40" s="85"/>
      <c r="D40" s="85"/>
      <c r="E40" s="85"/>
      <c r="F40" s="85"/>
    </row>
    <row r="42" spans="1:6" ht="17.25" customHeight="1" x14ac:dyDescent="0.2">
      <c r="A42" s="10" t="s">
        <v>144</v>
      </c>
      <c r="B42" s="10"/>
      <c r="E42" s="79"/>
    </row>
    <row r="43" spans="1:6" ht="10.5" customHeight="1" x14ac:dyDescent="0.2"/>
    <row r="44" spans="1:6" ht="51" x14ac:dyDescent="0.2">
      <c r="A44" s="15" t="s">
        <v>0</v>
      </c>
      <c r="B44" s="16" t="s">
        <v>2</v>
      </c>
      <c r="C44" s="15" t="s">
        <v>56</v>
      </c>
      <c r="D44" s="15" t="s">
        <v>1</v>
      </c>
      <c r="E44" s="15" t="s">
        <v>3</v>
      </c>
      <c r="F44" s="15" t="s">
        <v>5</v>
      </c>
    </row>
    <row r="45" spans="1:6" ht="63.75" x14ac:dyDescent="0.2">
      <c r="A45" s="17">
        <v>4</v>
      </c>
      <c r="B45" s="21" t="s">
        <v>133</v>
      </c>
      <c r="C45" s="80">
        <v>30</v>
      </c>
      <c r="D45" s="50"/>
      <c r="E45" s="51">
        <f>C45*D45</f>
        <v>0</v>
      </c>
      <c r="F45" s="51">
        <f>E45*1.095</f>
        <v>0</v>
      </c>
    </row>
    <row r="47" spans="1:6" x14ac:dyDescent="0.2">
      <c r="A47" s="84" t="s">
        <v>145</v>
      </c>
      <c r="B47" s="84"/>
    </row>
    <row r="49" spans="1:6" ht="51" x14ac:dyDescent="0.2">
      <c r="A49" s="15" t="s">
        <v>0</v>
      </c>
      <c r="B49" s="16" t="s">
        <v>2</v>
      </c>
      <c r="C49" s="15" t="s">
        <v>56</v>
      </c>
      <c r="D49" s="15" t="s">
        <v>1</v>
      </c>
      <c r="E49" s="15" t="s">
        <v>3</v>
      </c>
      <c r="F49" s="15" t="s">
        <v>5</v>
      </c>
    </row>
    <row r="50" spans="1:6" ht="63.75" x14ac:dyDescent="0.2">
      <c r="A50" s="17">
        <v>5</v>
      </c>
      <c r="B50" s="21" t="s">
        <v>134</v>
      </c>
      <c r="C50" s="17">
        <v>5</v>
      </c>
      <c r="D50" s="50"/>
      <c r="E50" s="51">
        <f>C50*D50</f>
        <v>0</v>
      </c>
      <c r="F50" s="51">
        <f>E50*1.095</f>
        <v>0</v>
      </c>
    </row>
    <row r="51" spans="1:6" ht="9.75" customHeight="1" x14ac:dyDescent="0.2">
      <c r="A51" s="24"/>
      <c r="B51" s="44"/>
      <c r="C51" s="24"/>
      <c r="D51" s="28"/>
      <c r="E51" s="29"/>
      <c r="F51" s="29"/>
    </row>
    <row r="52" spans="1:6" x14ac:dyDescent="0.2">
      <c r="A52" s="84" t="s">
        <v>146</v>
      </c>
      <c r="B52" s="84"/>
    </row>
    <row r="53" spans="1:6" ht="12" customHeight="1" x14ac:dyDescent="0.2"/>
    <row r="54" spans="1:6" ht="51" x14ac:dyDescent="0.2">
      <c r="A54" s="15" t="s">
        <v>0</v>
      </c>
      <c r="B54" s="16" t="s">
        <v>2</v>
      </c>
      <c r="C54" s="15" t="s">
        <v>56</v>
      </c>
      <c r="D54" s="15" t="s">
        <v>1</v>
      </c>
      <c r="E54" s="15" t="s">
        <v>3</v>
      </c>
      <c r="F54" s="15" t="s">
        <v>5</v>
      </c>
    </row>
    <row r="55" spans="1:6" ht="58.5" customHeight="1" x14ac:dyDescent="0.2">
      <c r="A55" s="17">
        <v>6</v>
      </c>
      <c r="B55" s="21" t="s">
        <v>135</v>
      </c>
      <c r="C55" s="17">
        <v>5</v>
      </c>
      <c r="D55" s="50"/>
      <c r="E55" s="51">
        <f>C55*D55</f>
        <v>0</v>
      </c>
      <c r="F55" s="51">
        <f>E55*1.095</f>
        <v>0</v>
      </c>
    </row>
    <row r="57" spans="1:6" x14ac:dyDescent="0.2">
      <c r="A57" s="84" t="s">
        <v>147</v>
      </c>
      <c r="B57" s="84"/>
    </row>
    <row r="59" spans="1:6" ht="51" x14ac:dyDescent="0.2">
      <c r="A59" s="15" t="s">
        <v>0</v>
      </c>
      <c r="B59" s="16" t="s">
        <v>2</v>
      </c>
      <c r="C59" s="15" t="s">
        <v>56</v>
      </c>
      <c r="D59" s="15" t="s">
        <v>1</v>
      </c>
      <c r="E59" s="15" t="s">
        <v>3</v>
      </c>
      <c r="F59" s="15" t="s">
        <v>5</v>
      </c>
    </row>
    <row r="60" spans="1:6" ht="58.5" customHeight="1" x14ac:dyDescent="0.2">
      <c r="A60" s="17">
        <v>7</v>
      </c>
      <c r="B60" s="21" t="s">
        <v>135</v>
      </c>
      <c r="C60" s="17">
        <v>1</v>
      </c>
      <c r="D60" s="50"/>
      <c r="E60" s="51">
        <f>C60*D60</f>
        <v>0</v>
      </c>
      <c r="F60" s="51">
        <f>E60*1.095</f>
        <v>0</v>
      </c>
    </row>
    <row r="61" spans="1:6" ht="8.25" customHeight="1" x14ac:dyDescent="0.2">
      <c r="A61" s="24"/>
      <c r="B61" s="44"/>
      <c r="C61" s="24"/>
      <c r="D61" s="58"/>
      <c r="E61" s="57"/>
      <c r="F61" s="57"/>
    </row>
    <row r="62" spans="1:6" x14ac:dyDescent="0.2">
      <c r="A62" s="84" t="s">
        <v>67</v>
      </c>
      <c r="B62" s="84"/>
      <c r="C62" s="84"/>
      <c r="D62" s="84"/>
      <c r="E62" s="84"/>
      <c r="F62" s="84"/>
    </row>
    <row r="63" spans="1:6" ht="10.5" customHeight="1" x14ac:dyDescent="0.2">
      <c r="B63" s="27"/>
    </row>
    <row r="64" spans="1:6" ht="51" x14ac:dyDescent="0.2">
      <c r="A64" s="15" t="s">
        <v>0</v>
      </c>
      <c r="B64" s="16" t="s">
        <v>2</v>
      </c>
      <c r="C64" s="15" t="s">
        <v>56</v>
      </c>
      <c r="D64" s="15" t="s">
        <v>1</v>
      </c>
      <c r="E64" s="15" t="s">
        <v>3</v>
      </c>
      <c r="F64" s="15" t="s">
        <v>5</v>
      </c>
    </row>
    <row r="65" spans="1:6" ht="69.75" customHeight="1" x14ac:dyDescent="0.2">
      <c r="A65" s="17">
        <v>8</v>
      </c>
      <c r="B65" s="21" t="s">
        <v>71</v>
      </c>
      <c r="C65" s="17">
        <v>1</v>
      </c>
      <c r="D65" s="50"/>
      <c r="E65" s="51">
        <f>C65*D65</f>
        <v>0</v>
      </c>
      <c r="F65" s="51">
        <f>E65*1.095</f>
        <v>0</v>
      </c>
    </row>
    <row r="66" spans="1:6" ht="63.75" x14ac:dyDescent="0.2">
      <c r="A66" s="17">
        <v>9</v>
      </c>
      <c r="B66" s="21" t="s">
        <v>72</v>
      </c>
      <c r="C66" s="17">
        <v>1</v>
      </c>
      <c r="D66" s="50"/>
      <c r="E66" s="51">
        <f>C66*D66</f>
        <v>0</v>
      </c>
      <c r="F66" s="51">
        <f>E66*1.095</f>
        <v>0</v>
      </c>
    </row>
    <row r="67" spans="1:6" ht="46.5" customHeight="1" x14ac:dyDescent="0.2">
      <c r="A67" s="17">
        <v>10</v>
      </c>
      <c r="B67" s="77" t="s">
        <v>136</v>
      </c>
      <c r="C67" s="17">
        <v>1</v>
      </c>
      <c r="D67" s="50"/>
      <c r="E67" s="51">
        <f>C67*D67</f>
        <v>0</v>
      </c>
      <c r="F67" s="51">
        <f>E67*1.095</f>
        <v>0</v>
      </c>
    </row>
    <row r="68" spans="1:6" x14ac:dyDescent="0.2">
      <c r="A68" s="84" t="s">
        <v>138</v>
      </c>
      <c r="B68" s="84"/>
      <c r="C68" s="84"/>
      <c r="D68" s="84"/>
      <c r="E68" s="84"/>
      <c r="F68" s="84"/>
    </row>
    <row r="69" spans="1:6" ht="27" customHeight="1" x14ac:dyDescent="0.2">
      <c r="A69" s="85" t="s">
        <v>73</v>
      </c>
      <c r="B69" s="101"/>
      <c r="C69" s="101"/>
      <c r="D69" s="101"/>
      <c r="E69" s="101"/>
      <c r="F69" s="101"/>
    </row>
    <row r="70" spans="1:6" x14ac:dyDescent="0.2">
      <c r="A70" s="101" t="s">
        <v>70</v>
      </c>
      <c r="B70" s="101"/>
      <c r="C70" s="101"/>
      <c r="D70" s="101"/>
      <c r="E70" s="101"/>
      <c r="F70" s="101"/>
    </row>
    <row r="71" spans="1:6" x14ac:dyDescent="0.2">
      <c r="A71" s="101" t="s">
        <v>78</v>
      </c>
      <c r="B71" s="101"/>
      <c r="C71" s="101"/>
      <c r="D71" s="101"/>
      <c r="E71" s="101"/>
      <c r="F71" s="101"/>
    </row>
    <row r="72" spans="1:6" x14ac:dyDescent="0.2">
      <c r="A72" s="101" t="s">
        <v>90</v>
      </c>
      <c r="B72" s="101"/>
      <c r="C72" s="101"/>
      <c r="D72" s="101"/>
      <c r="E72" s="101"/>
      <c r="F72" s="101"/>
    </row>
    <row r="73" spans="1:6" ht="26.25" customHeight="1" x14ac:dyDescent="0.2">
      <c r="A73" s="101" t="s">
        <v>77</v>
      </c>
      <c r="B73" s="101"/>
      <c r="C73" s="101"/>
      <c r="D73" s="101"/>
      <c r="E73" s="101"/>
      <c r="F73" s="101"/>
    </row>
    <row r="74" spans="1:6" x14ac:dyDescent="0.2">
      <c r="A74" s="19"/>
      <c r="B74" s="19"/>
      <c r="C74" s="19"/>
      <c r="D74" s="19"/>
      <c r="E74" s="19"/>
      <c r="F74" s="19"/>
    </row>
    <row r="75" spans="1:6" x14ac:dyDescent="0.2">
      <c r="A75" s="84" t="s">
        <v>6</v>
      </c>
      <c r="B75" s="84"/>
      <c r="C75" s="84"/>
      <c r="D75" s="84"/>
      <c r="E75" s="84"/>
      <c r="F75" s="84"/>
    </row>
    <row r="76" spans="1:6" x14ac:dyDescent="0.2">
      <c r="A76" s="85" t="s">
        <v>58</v>
      </c>
      <c r="B76" s="85"/>
      <c r="C76" s="85"/>
      <c r="D76" s="85"/>
      <c r="E76" s="85"/>
      <c r="F76" s="85"/>
    </row>
    <row r="78" spans="1:6" ht="51" x14ac:dyDescent="0.2">
      <c r="A78" s="15" t="s">
        <v>0</v>
      </c>
      <c r="B78" s="16" t="s">
        <v>2</v>
      </c>
      <c r="C78" s="15" t="s">
        <v>56</v>
      </c>
      <c r="D78" s="15" t="s">
        <v>80</v>
      </c>
      <c r="E78" s="15" t="s">
        <v>98</v>
      </c>
      <c r="F78" s="15" t="s">
        <v>99</v>
      </c>
    </row>
    <row r="79" spans="1:6" ht="76.5" x14ac:dyDescent="0.2">
      <c r="A79" s="17">
        <v>11</v>
      </c>
      <c r="B79" s="18" t="s">
        <v>130</v>
      </c>
      <c r="C79" s="17">
        <v>13</v>
      </c>
      <c r="D79" s="50"/>
      <c r="E79" s="51">
        <f>C79*D79</f>
        <v>0</v>
      </c>
      <c r="F79" s="51">
        <f>E79*1.095</f>
        <v>0</v>
      </c>
    </row>
    <row r="80" spans="1:6" x14ac:dyDescent="0.2">
      <c r="A80" s="24"/>
      <c r="B80" s="44"/>
      <c r="C80" s="24"/>
      <c r="D80" s="58"/>
      <c r="E80" s="57"/>
      <c r="F80" s="57"/>
    </row>
    <row r="81" spans="1:7" ht="30.75" customHeight="1" x14ac:dyDescent="0.2">
      <c r="A81" s="100" t="s">
        <v>69</v>
      </c>
      <c r="B81" s="100"/>
      <c r="C81" s="100"/>
      <c r="D81" s="100"/>
      <c r="E81" s="100"/>
      <c r="F81" s="100"/>
    </row>
    <row r="82" spans="1:7" ht="8.25" customHeight="1" x14ac:dyDescent="0.2"/>
    <row r="83" spans="1:7" ht="51" x14ac:dyDescent="0.2">
      <c r="A83" s="15" t="s">
        <v>0</v>
      </c>
      <c r="B83" s="16" t="s">
        <v>2</v>
      </c>
      <c r="C83" s="15" t="s">
        <v>56</v>
      </c>
      <c r="D83" s="15" t="s">
        <v>80</v>
      </c>
      <c r="E83" s="15" t="s">
        <v>98</v>
      </c>
      <c r="F83" s="15" t="s">
        <v>99</v>
      </c>
    </row>
    <row r="84" spans="1:7" ht="100.5" customHeight="1" x14ac:dyDescent="0.2">
      <c r="A84" s="17">
        <v>12</v>
      </c>
      <c r="B84" s="18" t="s">
        <v>123</v>
      </c>
      <c r="C84" s="17">
        <v>20</v>
      </c>
      <c r="D84" s="50"/>
      <c r="E84" s="51">
        <f>C84*D84</f>
        <v>0</v>
      </c>
      <c r="F84" s="51">
        <f>E84*1.095</f>
        <v>0</v>
      </c>
    </row>
    <row r="85" spans="1:7" ht="76.5" x14ac:dyDescent="0.2">
      <c r="A85" s="17">
        <v>13</v>
      </c>
      <c r="B85" s="18" t="s">
        <v>129</v>
      </c>
      <c r="C85" s="17">
        <v>60</v>
      </c>
      <c r="D85" s="50"/>
      <c r="E85" s="51">
        <f>C85*D85</f>
        <v>0</v>
      </c>
      <c r="F85" s="51">
        <f t="shared" ref="F85" si="1">E85*1.095</f>
        <v>0</v>
      </c>
    </row>
    <row r="86" spans="1:7" ht="63.75" x14ac:dyDescent="0.2">
      <c r="A86" s="17">
        <v>14</v>
      </c>
      <c r="B86" s="81" t="s">
        <v>149</v>
      </c>
      <c r="C86" s="17">
        <v>5</v>
      </c>
      <c r="D86" s="50"/>
      <c r="E86" s="51">
        <f>C86*D86</f>
        <v>0</v>
      </c>
      <c r="F86" s="51">
        <f t="shared" ref="F86" si="2">E86*1.095</f>
        <v>0</v>
      </c>
    </row>
    <row r="87" spans="1:7" x14ac:dyDescent="0.2">
      <c r="F87" s="26"/>
    </row>
    <row r="88" spans="1:7" x14ac:dyDescent="0.2">
      <c r="A88" s="84" t="s">
        <v>83</v>
      </c>
      <c r="B88" s="84"/>
      <c r="C88" s="84"/>
      <c r="D88" s="84"/>
      <c r="E88" s="84"/>
      <c r="F88" s="84"/>
    </row>
    <row r="89" spans="1:7" ht="33.75" customHeight="1" x14ac:dyDescent="0.2">
      <c r="A89" s="85" t="s">
        <v>118</v>
      </c>
      <c r="B89" s="85"/>
      <c r="C89" s="85"/>
      <c r="D89" s="85"/>
      <c r="E89" s="85"/>
      <c r="F89" s="85"/>
    </row>
    <row r="90" spans="1:7" x14ac:dyDescent="0.2">
      <c r="G90" s="10"/>
    </row>
    <row r="91" spans="1:7" ht="51" x14ac:dyDescent="0.2">
      <c r="A91" s="15" t="s">
        <v>0</v>
      </c>
      <c r="B91" s="16" t="s">
        <v>2</v>
      </c>
      <c r="C91" s="15" t="s">
        <v>56</v>
      </c>
      <c r="D91" s="15" t="s">
        <v>1</v>
      </c>
      <c r="E91" s="15" t="s">
        <v>3</v>
      </c>
      <c r="F91" s="15" t="s">
        <v>5</v>
      </c>
      <c r="G91" s="10"/>
    </row>
    <row r="92" spans="1:7" ht="43.5" customHeight="1" x14ac:dyDescent="0.2">
      <c r="A92" s="17">
        <v>15</v>
      </c>
      <c r="B92" s="18" t="s">
        <v>119</v>
      </c>
      <c r="C92" s="17">
        <v>60</v>
      </c>
      <c r="D92" s="50"/>
      <c r="E92" s="51">
        <f>C92*D92</f>
        <v>0</v>
      </c>
      <c r="F92" s="51">
        <f>E92*1.095</f>
        <v>0</v>
      </c>
      <c r="G92" s="12"/>
    </row>
    <row r="93" spans="1:7" x14ac:dyDescent="0.2">
      <c r="A93" s="24"/>
      <c r="B93" s="25"/>
      <c r="C93" s="24"/>
      <c r="D93" s="28"/>
      <c r="E93" s="29"/>
      <c r="F93" s="29"/>
    </row>
    <row r="94" spans="1:7" x14ac:dyDescent="0.2">
      <c r="A94" s="102" t="s">
        <v>139</v>
      </c>
      <c r="B94" s="102"/>
      <c r="C94" s="102"/>
      <c r="D94" s="102"/>
      <c r="E94" s="102"/>
      <c r="F94" s="102"/>
    </row>
    <row r="95" spans="1:7" x14ac:dyDescent="0.2">
      <c r="A95" s="86" t="s">
        <v>82</v>
      </c>
      <c r="B95" s="86"/>
      <c r="C95" s="86"/>
      <c r="D95" s="86"/>
      <c r="E95" s="86"/>
      <c r="F95" s="86"/>
    </row>
    <row r="96" spans="1:7" x14ac:dyDescent="0.2">
      <c r="A96" s="86" t="s">
        <v>86</v>
      </c>
      <c r="B96" s="86"/>
      <c r="C96" s="86"/>
      <c r="D96" s="86"/>
      <c r="E96" s="86"/>
      <c r="F96" s="86"/>
    </row>
    <row r="97" spans="1:7" x14ac:dyDescent="0.2">
      <c r="A97" s="101" t="s">
        <v>79</v>
      </c>
      <c r="B97" s="101"/>
      <c r="C97" s="101"/>
      <c r="D97" s="101"/>
      <c r="E97" s="101"/>
      <c r="F97" s="101"/>
    </row>
    <row r="98" spans="1:7" ht="25.5" customHeight="1" x14ac:dyDescent="0.2">
      <c r="A98" s="85" t="s">
        <v>140</v>
      </c>
      <c r="B98" s="85"/>
      <c r="C98" s="85"/>
      <c r="D98" s="85"/>
      <c r="E98" s="85"/>
      <c r="F98" s="85"/>
    </row>
    <row r="99" spans="1:7" x14ac:dyDescent="0.2">
      <c r="A99" s="85" t="s">
        <v>84</v>
      </c>
      <c r="B99" s="85"/>
      <c r="C99" s="85"/>
      <c r="D99" s="85"/>
      <c r="E99" s="85"/>
      <c r="F99" s="85"/>
    </row>
    <row r="100" spans="1:7" x14ac:dyDescent="0.2">
      <c r="A100" s="24"/>
      <c r="B100" s="25"/>
      <c r="C100" s="24"/>
      <c r="D100" s="28"/>
      <c r="E100" s="29"/>
      <c r="F100" s="29"/>
    </row>
    <row r="101" spans="1:7" ht="27.75" customHeight="1" thickBot="1" x14ac:dyDescent="0.25">
      <c r="A101" s="30" t="s">
        <v>49</v>
      </c>
      <c r="B101" s="55" t="s">
        <v>85</v>
      </c>
      <c r="C101" s="93" t="s">
        <v>48</v>
      </c>
      <c r="D101" s="94"/>
      <c r="E101" s="93" t="s">
        <v>102</v>
      </c>
      <c r="F101" s="94"/>
    </row>
    <row r="102" spans="1:7" ht="13.5" thickBot="1" x14ac:dyDescent="0.25">
      <c r="B102" s="31" t="s">
        <v>50</v>
      </c>
      <c r="C102" s="91">
        <f>E10+E16+E22+D39+E45+E50+E55+E60+E65+E66+E67+E79+E84+E85+E86+E92</f>
        <v>0</v>
      </c>
      <c r="D102" s="92"/>
      <c r="E102" s="91">
        <f>F10+F16+F22+E39+F45+F50+F55+F60+F65+F66+F67+F79+F84+F85+F86+F92</f>
        <v>0</v>
      </c>
      <c r="F102" s="92"/>
    </row>
    <row r="103" spans="1:7" ht="16.5" customHeight="1" x14ac:dyDescent="0.2">
      <c r="A103" s="24"/>
      <c r="B103" s="25"/>
      <c r="C103" s="24"/>
      <c r="D103" s="28"/>
      <c r="E103" s="29"/>
      <c r="F103" s="29"/>
    </row>
    <row r="104" spans="1:7" ht="16.5" customHeight="1" x14ac:dyDescent="0.2">
      <c r="A104" s="45" t="s">
        <v>42</v>
      </c>
      <c r="B104" s="109" t="s">
        <v>87</v>
      </c>
      <c r="C104" s="109"/>
      <c r="D104" s="109"/>
      <c r="E104" s="109"/>
      <c r="F104" s="109"/>
    </row>
    <row r="105" spans="1:7" ht="11.25" customHeight="1" x14ac:dyDescent="0.2">
      <c r="A105" s="32"/>
      <c r="B105" s="33"/>
      <c r="C105" s="33"/>
      <c r="D105" s="33"/>
      <c r="E105" s="33"/>
      <c r="F105" s="33"/>
    </row>
    <row r="106" spans="1:7" ht="16.5" customHeight="1" x14ac:dyDescent="0.2">
      <c r="A106" s="103" t="s">
        <v>88</v>
      </c>
      <c r="B106" s="103"/>
      <c r="C106" s="103"/>
      <c r="D106" s="103"/>
      <c r="E106" s="103"/>
      <c r="F106" s="103"/>
    </row>
    <row r="107" spans="1:7" ht="10.5" customHeight="1" x14ac:dyDescent="0.2">
      <c r="G107" s="35"/>
    </row>
    <row r="108" spans="1:7" ht="51" x14ac:dyDescent="0.2">
      <c r="A108" s="15" t="s">
        <v>0</v>
      </c>
      <c r="B108" s="16" t="s">
        <v>30</v>
      </c>
      <c r="C108" s="82" t="s">
        <v>56</v>
      </c>
      <c r="D108" s="15" t="s">
        <v>31</v>
      </c>
      <c r="E108" s="15" t="s">
        <v>98</v>
      </c>
      <c r="F108" s="15" t="s">
        <v>99</v>
      </c>
    </row>
    <row r="109" spans="1:7" x14ac:dyDescent="0.2">
      <c r="A109" s="17">
        <v>16</v>
      </c>
      <c r="B109" s="21" t="s">
        <v>104</v>
      </c>
      <c r="C109" s="80">
        <v>1</v>
      </c>
      <c r="D109" s="56"/>
      <c r="E109" s="46">
        <f>C109*D109</f>
        <v>0</v>
      </c>
      <c r="F109" s="47">
        <f>E109*1.095</f>
        <v>0</v>
      </c>
    </row>
    <row r="110" spans="1:7" ht="25.5" x14ac:dyDescent="0.2">
      <c r="A110" s="17">
        <v>17</v>
      </c>
      <c r="B110" s="21" t="s">
        <v>32</v>
      </c>
      <c r="C110" s="80">
        <v>1</v>
      </c>
      <c r="D110" s="56"/>
      <c r="E110" s="46">
        <f t="shared" ref="E110:E125" si="3">C110*D110</f>
        <v>0</v>
      </c>
      <c r="F110" s="47">
        <f t="shared" ref="F110:F125" si="4">E110*1.095</f>
        <v>0</v>
      </c>
    </row>
    <row r="111" spans="1:7" x14ac:dyDescent="0.2">
      <c r="A111" s="17">
        <v>18</v>
      </c>
      <c r="B111" s="21" t="s">
        <v>124</v>
      </c>
      <c r="C111" s="80">
        <v>1</v>
      </c>
      <c r="D111" s="56"/>
      <c r="E111" s="46">
        <f t="shared" si="3"/>
        <v>0</v>
      </c>
      <c r="F111" s="47">
        <f t="shared" si="4"/>
        <v>0</v>
      </c>
    </row>
    <row r="112" spans="1:7" x14ac:dyDescent="0.2">
      <c r="A112" s="17">
        <v>19</v>
      </c>
      <c r="B112" s="21" t="s">
        <v>111</v>
      </c>
      <c r="C112" s="80">
        <v>1</v>
      </c>
      <c r="D112" s="56"/>
      <c r="E112" s="46">
        <f t="shared" si="3"/>
        <v>0</v>
      </c>
      <c r="F112" s="47">
        <f t="shared" si="4"/>
        <v>0</v>
      </c>
    </row>
    <row r="113" spans="1:6" x14ac:dyDescent="0.2">
      <c r="A113" s="17">
        <v>20</v>
      </c>
      <c r="B113" s="21" t="s">
        <v>112</v>
      </c>
      <c r="C113" s="80">
        <v>1</v>
      </c>
      <c r="D113" s="56"/>
      <c r="E113" s="46">
        <f t="shared" si="3"/>
        <v>0</v>
      </c>
      <c r="F113" s="47">
        <f t="shared" si="4"/>
        <v>0</v>
      </c>
    </row>
    <row r="114" spans="1:6" x14ac:dyDescent="0.2">
      <c r="A114" s="17">
        <v>21</v>
      </c>
      <c r="B114" s="21" t="s">
        <v>105</v>
      </c>
      <c r="C114" s="80">
        <v>1</v>
      </c>
      <c r="D114" s="56"/>
      <c r="E114" s="46">
        <f t="shared" si="3"/>
        <v>0</v>
      </c>
      <c r="F114" s="47">
        <f t="shared" si="4"/>
        <v>0</v>
      </c>
    </row>
    <row r="115" spans="1:6" x14ac:dyDescent="0.2">
      <c r="A115" s="17">
        <v>22</v>
      </c>
      <c r="B115" s="21" t="s">
        <v>106</v>
      </c>
      <c r="C115" s="80">
        <v>1</v>
      </c>
      <c r="D115" s="56"/>
      <c r="E115" s="46">
        <f t="shared" si="3"/>
        <v>0</v>
      </c>
      <c r="F115" s="47">
        <f t="shared" si="4"/>
        <v>0</v>
      </c>
    </row>
    <row r="116" spans="1:6" x14ac:dyDescent="0.2">
      <c r="A116" s="17">
        <v>23</v>
      </c>
      <c r="B116" s="21" t="s">
        <v>107</v>
      </c>
      <c r="C116" s="80">
        <v>1</v>
      </c>
      <c r="D116" s="56"/>
      <c r="E116" s="46">
        <f t="shared" si="3"/>
        <v>0</v>
      </c>
      <c r="F116" s="47">
        <f t="shared" si="4"/>
        <v>0</v>
      </c>
    </row>
    <row r="117" spans="1:6" x14ac:dyDescent="0.2">
      <c r="A117" s="17">
        <v>24</v>
      </c>
      <c r="B117" s="21" t="s">
        <v>97</v>
      </c>
      <c r="C117" s="80">
        <v>1</v>
      </c>
      <c r="D117" s="56"/>
      <c r="E117" s="46">
        <f t="shared" si="3"/>
        <v>0</v>
      </c>
      <c r="F117" s="47">
        <f t="shared" si="4"/>
        <v>0</v>
      </c>
    </row>
    <row r="118" spans="1:6" ht="25.5" x14ac:dyDescent="0.2">
      <c r="A118" s="17">
        <v>25</v>
      </c>
      <c r="B118" s="21" t="s">
        <v>113</v>
      </c>
      <c r="C118" s="80">
        <v>1</v>
      </c>
      <c r="D118" s="56"/>
      <c r="E118" s="46">
        <f t="shared" si="3"/>
        <v>0</v>
      </c>
      <c r="F118" s="47">
        <f t="shared" si="4"/>
        <v>0</v>
      </c>
    </row>
    <row r="119" spans="1:6" x14ac:dyDescent="0.2">
      <c r="A119" s="17">
        <v>26</v>
      </c>
      <c r="B119" s="75" t="s">
        <v>125</v>
      </c>
      <c r="C119" s="80">
        <v>1</v>
      </c>
      <c r="D119" s="56"/>
      <c r="E119" s="46">
        <f t="shared" si="3"/>
        <v>0</v>
      </c>
      <c r="F119" s="47">
        <f t="shared" si="4"/>
        <v>0</v>
      </c>
    </row>
    <row r="120" spans="1:6" ht="25.5" x14ac:dyDescent="0.2">
      <c r="A120" s="17">
        <v>27</v>
      </c>
      <c r="B120" s="21" t="s">
        <v>29</v>
      </c>
      <c r="C120" s="80">
        <v>1</v>
      </c>
      <c r="D120" s="56"/>
      <c r="E120" s="46">
        <f t="shared" si="3"/>
        <v>0</v>
      </c>
      <c r="F120" s="47">
        <f t="shared" si="4"/>
        <v>0</v>
      </c>
    </row>
    <row r="121" spans="1:6" x14ac:dyDescent="0.2">
      <c r="A121" s="17">
        <v>28</v>
      </c>
      <c r="B121" s="34" t="s">
        <v>108</v>
      </c>
      <c r="C121" s="80">
        <v>1</v>
      </c>
      <c r="D121" s="56"/>
      <c r="E121" s="46">
        <f t="shared" si="3"/>
        <v>0</v>
      </c>
      <c r="F121" s="47">
        <f t="shared" si="4"/>
        <v>0</v>
      </c>
    </row>
    <row r="122" spans="1:6" x14ac:dyDescent="0.2">
      <c r="A122" s="17">
        <v>29</v>
      </c>
      <c r="B122" s="34" t="s">
        <v>109</v>
      </c>
      <c r="C122" s="80">
        <v>1</v>
      </c>
      <c r="D122" s="56"/>
      <c r="E122" s="46">
        <f t="shared" si="3"/>
        <v>0</v>
      </c>
      <c r="F122" s="47">
        <f t="shared" si="4"/>
        <v>0</v>
      </c>
    </row>
    <row r="123" spans="1:6" x14ac:dyDescent="0.2">
      <c r="A123" s="17">
        <v>30</v>
      </c>
      <c r="B123" s="60" t="s">
        <v>110</v>
      </c>
      <c r="C123" s="83">
        <v>1</v>
      </c>
      <c r="D123" s="56"/>
      <c r="E123" s="46">
        <f t="shared" si="3"/>
        <v>0</v>
      </c>
      <c r="F123" s="47">
        <f t="shared" si="4"/>
        <v>0</v>
      </c>
    </row>
    <row r="124" spans="1:6" x14ac:dyDescent="0.2">
      <c r="A124" s="17">
        <v>31</v>
      </c>
      <c r="B124" s="34" t="s">
        <v>114</v>
      </c>
      <c r="C124" s="80">
        <v>1</v>
      </c>
      <c r="D124" s="56"/>
      <c r="E124" s="46">
        <f t="shared" si="3"/>
        <v>0</v>
      </c>
      <c r="F124" s="47">
        <f t="shared" si="4"/>
        <v>0</v>
      </c>
    </row>
    <row r="125" spans="1:6" x14ac:dyDescent="0.2">
      <c r="A125" s="17">
        <v>32</v>
      </c>
      <c r="B125" s="34" t="s">
        <v>115</v>
      </c>
      <c r="C125" s="80">
        <v>1</v>
      </c>
      <c r="D125" s="56"/>
      <c r="E125" s="46">
        <f t="shared" si="3"/>
        <v>0</v>
      </c>
      <c r="F125" s="47">
        <f t="shared" si="4"/>
        <v>0</v>
      </c>
    </row>
    <row r="126" spans="1:6" ht="15" customHeight="1" thickBot="1" x14ac:dyDescent="0.25">
      <c r="A126" s="24"/>
      <c r="B126" s="35"/>
      <c r="C126" s="24"/>
      <c r="D126" s="49" t="s">
        <v>50</v>
      </c>
      <c r="E126" s="61">
        <f>SUM(E109:E125)</f>
        <v>0</v>
      </c>
      <c r="F126" s="62">
        <f>SUM(F109:F125)</f>
        <v>0</v>
      </c>
    </row>
    <row r="127" spans="1:6" ht="14.25" customHeight="1" x14ac:dyDescent="0.2">
      <c r="A127" s="24"/>
      <c r="B127" s="35"/>
      <c r="C127" s="24"/>
      <c r="D127" s="36"/>
      <c r="E127" s="37"/>
      <c r="F127" s="36"/>
    </row>
    <row r="128" spans="1:6" ht="51" x14ac:dyDescent="0.2">
      <c r="A128" s="15" t="s">
        <v>0</v>
      </c>
      <c r="B128" s="16" t="s">
        <v>2</v>
      </c>
      <c r="C128" s="15" t="s">
        <v>56</v>
      </c>
      <c r="D128" s="15" t="s">
        <v>31</v>
      </c>
      <c r="E128" s="15" t="s">
        <v>98</v>
      </c>
      <c r="F128" s="15" t="s">
        <v>99</v>
      </c>
    </row>
    <row r="129" spans="1:6" ht="53.25" customHeight="1" x14ac:dyDescent="0.2">
      <c r="A129" s="17">
        <v>33</v>
      </c>
      <c r="B129" s="21" t="s">
        <v>116</v>
      </c>
      <c r="C129" s="17">
        <v>10</v>
      </c>
      <c r="D129" s="50"/>
      <c r="E129" s="51">
        <f>C129*D129</f>
        <v>0</v>
      </c>
      <c r="F129" s="51">
        <f>E129*1.095</f>
        <v>0</v>
      </c>
    </row>
    <row r="130" spans="1:6" x14ac:dyDescent="0.2">
      <c r="A130" s="24"/>
      <c r="B130" s="35"/>
      <c r="C130" s="24"/>
      <c r="D130" s="36"/>
      <c r="E130" s="37"/>
      <c r="F130" s="36"/>
    </row>
    <row r="131" spans="1:6" ht="40.5" customHeight="1" x14ac:dyDescent="0.2">
      <c r="A131" s="85" t="s">
        <v>65</v>
      </c>
      <c r="B131" s="85"/>
      <c r="C131" s="85"/>
      <c r="D131" s="85"/>
      <c r="E131" s="85"/>
      <c r="F131" s="85"/>
    </row>
    <row r="132" spans="1:6" x14ac:dyDescent="0.2">
      <c r="A132" s="38" t="s">
        <v>103</v>
      </c>
      <c r="B132" s="20"/>
      <c r="C132" s="20"/>
      <c r="D132" s="20"/>
      <c r="E132" s="20"/>
      <c r="F132" s="20"/>
    </row>
    <row r="133" spans="1:6" x14ac:dyDescent="0.2">
      <c r="A133" s="85"/>
      <c r="B133" s="85"/>
      <c r="C133" s="85"/>
      <c r="D133" s="85"/>
      <c r="E133" s="85"/>
      <c r="F133" s="85"/>
    </row>
    <row r="135" spans="1:6" x14ac:dyDescent="0.2">
      <c r="A135" s="102" t="s">
        <v>36</v>
      </c>
      <c r="B135" s="102"/>
      <c r="C135" s="102"/>
      <c r="D135" s="102"/>
      <c r="E135" s="102"/>
      <c r="F135" s="102"/>
    </row>
    <row r="136" spans="1:6" ht="9.75" customHeight="1" x14ac:dyDescent="0.2">
      <c r="A136" s="39"/>
      <c r="B136" s="39"/>
      <c r="C136" s="39"/>
      <c r="D136" s="39"/>
      <c r="E136" s="39"/>
      <c r="F136" s="39"/>
    </row>
    <row r="137" spans="1:6" ht="51" x14ac:dyDescent="0.2">
      <c r="A137" s="15" t="s">
        <v>0</v>
      </c>
      <c r="B137" s="16" t="s">
        <v>2</v>
      </c>
      <c r="C137" s="15" t="s">
        <v>56</v>
      </c>
      <c r="D137" s="15" t="s">
        <v>37</v>
      </c>
      <c r="E137" s="15" t="s">
        <v>98</v>
      </c>
      <c r="F137" s="15" t="s">
        <v>100</v>
      </c>
    </row>
    <row r="138" spans="1:6" x14ac:dyDescent="0.2">
      <c r="A138" s="17">
        <v>34</v>
      </c>
      <c r="B138" s="34" t="s">
        <v>38</v>
      </c>
      <c r="C138" s="17">
        <v>3</v>
      </c>
      <c r="D138" s="48"/>
      <c r="E138" s="46">
        <f t="shared" ref="E138:E144" si="5">C138*D138</f>
        <v>0</v>
      </c>
      <c r="F138" s="47">
        <f t="shared" ref="F138:F144" si="6">E138*1.22</f>
        <v>0</v>
      </c>
    </row>
    <row r="139" spans="1:6" x14ac:dyDescent="0.2">
      <c r="A139" s="17">
        <v>35</v>
      </c>
      <c r="B139" s="34" t="s">
        <v>39</v>
      </c>
      <c r="C139" s="17">
        <v>3</v>
      </c>
      <c r="D139" s="48"/>
      <c r="E139" s="46">
        <f t="shared" si="5"/>
        <v>0</v>
      </c>
      <c r="F139" s="47">
        <f t="shared" si="6"/>
        <v>0</v>
      </c>
    </row>
    <row r="140" spans="1:6" x14ac:dyDescent="0.2">
      <c r="A140" s="17">
        <v>36</v>
      </c>
      <c r="B140" s="34" t="s">
        <v>40</v>
      </c>
      <c r="C140" s="17">
        <v>3</v>
      </c>
      <c r="D140" s="48"/>
      <c r="E140" s="46">
        <f t="shared" si="5"/>
        <v>0</v>
      </c>
      <c r="F140" s="47">
        <f t="shared" si="6"/>
        <v>0</v>
      </c>
    </row>
    <row r="141" spans="1:6" x14ac:dyDescent="0.2">
      <c r="A141" s="17">
        <v>37</v>
      </c>
      <c r="B141" s="60" t="s">
        <v>41</v>
      </c>
      <c r="C141" s="59">
        <v>3</v>
      </c>
      <c r="D141" s="63"/>
      <c r="E141" s="46">
        <f t="shared" si="5"/>
        <v>0</v>
      </c>
      <c r="F141" s="47">
        <f t="shared" si="6"/>
        <v>0</v>
      </c>
    </row>
    <row r="142" spans="1:6" x14ac:dyDescent="0.2">
      <c r="A142" s="17">
        <v>38</v>
      </c>
      <c r="B142" s="60" t="s">
        <v>126</v>
      </c>
      <c r="C142" s="59">
        <v>1</v>
      </c>
      <c r="D142" s="63"/>
      <c r="E142" s="46">
        <f t="shared" si="5"/>
        <v>0</v>
      </c>
      <c r="F142" s="47">
        <f t="shared" si="6"/>
        <v>0</v>
      </c>
    </row>
    <row r="143" spans="1:6" ht="25.5" x14ac:dyDescent="0.2">
      <c r="A143" s="17">
        <v>39</v>
      </c>
      <c r="B143" s="76" t="s">
        <v>120</v>
      </c>
      <c r="C143" s="17">
        <v>1</v>
      </c>
      <c r="D143" s="48"/>
      <c r="E143" s="46">
        <f t="shared" si="5"/>
        <v>0</v>
      </c>
      <c r="F143" s="47">
        <f t="shared" si="6"/>
        <v>0</v>
      </c>
    </row>
    <row r="144" spans="1:6" ht="25.5" x14ac:dyDescent="0.2">
      <c r="A144" s="17">
        <v>40</v>
      </c>
      <c r="B144" s="76" t="s">
        <v>121</v>
      </c>
      <c r="C144" s="17">
        <v>1</v>
      </c>
      <c r="D144" s="48"/>
      <c r="E144" s="46">
        <f t="shared" si="5"/>
        <v>0</v>
      </c>
      <c r="F144" s="47">
        <f t="shared" si="6"/>
        <v>0</v>
      </c>
    </row>
    <row r="145" spans="1:6" ht="13.5" thickBot="1" x14ac:dyDescent="0.25">
      <c r="A145" s="24"/>
      <c r="B145" s="35"/>
      <c r="C145" s="24"/>
      <c r="D145" s="49" t="s">
        <v>51</v>
      </c>
      <c r="E145" s="61">
        <f>SUM(E138:E144)</f>
        <v>0</v>
      </c>
      <c r="F145" s="62">
        <f>SUM(F138:F144)</f>
        <v>0</v>
      </c>
    </row>
    <row r="146" spans="1:6" ht="10.5" customHeight="1" x14ac:dyDescent="0.2">
      <c r="D146" s="26"/>
      <c r="E146" s="26"/>
      <c r="F146" s="26"/>
    </row>
    <row r="147" spans="1:6" ht="29.25" customHeight="1" x14ac:dyDescent="0.2">
      <c r="A147" s="85" t="s">
        <v>117</v>
      </c>
      <c r="B147" s="85"/>
      <c r="C147" s="85"/>
      <c r="D147" s="85"/>
      <c r="E147" s="85"/>
      <c r="F147" s="85"/>
    </row>
    <row r="148" spans="1:6" x14ac:dyDescent="0.2">
      <c r="A148" s="86" t="s">
        <v>96</v>
      </c>
      <c r="B148" s="86"/>
      <c r="C148" s="86"/>
      <c r="D148" s="86"/>
      <c r="E148" s="86"/>
      <c r="F148" s="86"/>
    </row>
    <row r="149" spans="1:6" x14ac:dyDescent="0.2">
      <c r="A149" s="66"/>
      <c r="B149" s="66"/>
      <c r="C149" s="66"/>
      <c r="D149" s="66"/>
      <c r="E149" s="66"/>
      <c r="F149" s="66"/>
    </row>
    <row r="150" spans="1:6" x14ac:dyDescent="0.2">
      <c r="A150" s="84" t="s">
        <v>33</v>
      </c>
      <c r="B150" s="84"/>
      <c r="C150" s="84"/>
      <c r="D150" s="84"/>
      <c r="E150" s="84"/>
      <c r="F150" s="84"/>
    </row>
    <row r="152" spans="1:6" ht="51" x14ac:dyDescent="0.2">
      <c r="A152" s="15" t="s">
        <v>0</v>
      </c>
      <c r="B152" s="16" t="s">
        <v>34</v>
      </c>
      <c r="C152" s="15" t="s">
        <v>35</v>
      </c>
      <c r="D152" s="15" t="s">
        <v>44</v>
      </c>
      <c r="E152" s="15" t="s">
        <v>98</v>
      </c>
      <c r="F152" s="15" t="s">
        <v>100</v>
      </c>
    </row>
    <row r="153" spans="1:6" ht="89.25" customHeight="1" x14ac:dyDescent="0.2">
      <c r="A153" s="17">
        <v>41</v>
      </c>
      <c r="B153" s="18" t="s">
        <v>127</v>
      </c>
      <c r="C153" s="17">
        <v>52</v>
      </c>
      <c r="D153" s="50"/>
      <c r="E153" s="51">
        <f>C153*D153</f>
        <v>0</v>
      </c>
      <c r="F153" s="51">
        <f>E153*1.22</f>
        <v>0</v>
      </c>
    </row>
    <row r="155" spans="1:6" ht="39" thickBot="1" x14ac:dyDescent="0.25">
      <c r="A155" s="30" t="s">
        <v>42</v>
      </c>
      <c r="B155" s="40" t="s">
        <v>87</v>
      </c>
      <c r="C155" s="95" t="s">
        <v>48</v>
      </c>
      <c r="D155" s="95"/>
      <c r="E155" s="95" t="s">
        <v>101</v>
      </c>
      <c r="F155" s="95"/>
    </row>
    <row r="156" spans="1:6" ht="13.5" thickBot="1" x14ac:dyDescent="0.25">
      <c r="B156" s="31" t="s">
        <v>50</v>
      </c>
      <c r="C156" s="91">
        <f>E126+E129+E145+E153</f>
        <v>0</v>
      </c>
      <c r="D156" s="92"/>
      <c r="E156" s="91">
        <f>F126+F129+F145+F153</f>
        <v>0</v>
      </c>
      <c r="F156" s="92"/>
    </row>
    <row r="157" spans="1:6" x14ac:dyDescent="0.2">
      <c r="B157" s="31"/>
      <c r="C157" s="64"/>
      <c r="D157" s="65"/>
      <c r="E157" s="64"/>
      <c r="F157" s="65"/>
    </row>
    <row r="158" spans="1:6" ht="48.75" customHeight="1" x14ac:dyDescent="0.2">
      <c r="A158" s="85" t="s">
        <v>128</v>
      </c>
      <c r="B158" s="85"/>
      <c r="C158" s="85"/>
      <c r="D158" s="85"/>
      <c r="E158" s="85"/>
      <c r="F158" s="85"/>
    </row>
    <row r="160" spans="1:6" x14ac:dyDescent="0.2">
      <c r="A160" s="41" t="s">
        <v>46</v>
      </c>
      <c r="B160" s="41" t="s">
        <v>64</v>
      </c>
      <c r="C160" s="42"/>
      <c r="D160" s="42"/>
      <c r="E160" s="42"/>
      <c r="F160" s="42"/>
    </row>
    <row r="161" spans="1:6" x14ac:dyDescent="0.2">
      <c r="A161" s="27"/>
      <c r="B161" s="27"/>
    </row>
    <row r="162" spans="1:6" ht="28.5" customHeight="1" x14ac:dyDescent="0.2">
      <c r="A162" s="100" t="s">
        <v>150</v>
      </c>
      <c r="B162" s="100"/>
      <c r="C162" s="100"/>
      <c r="D162" s="100"/>
      <c r="E162" s="100"/>
      <c r="F162" s="100"/>
    </row>
    <row r="163" spans="1:6" x14ac:dyDescent="0.2">
      <c r="A163" s="43"/>
      <c r="B163" s="43"/>
      <c r="C163" s="43"/>
      <c r="D163" s="43"/>
      <c r="E163" s="43"/>
      <c r="F163" s="43"/>
    </row>
    <row r="164" spans="1:6" ht="51" x14ac:dyDescent="0.2">
      <c r="A164" s="15" t="s">
        <v>0</v>
      </c>
      <c r="B164" s="16" t="s">
        <v>2</v>
      </c>
      <c r="C164" s="15" t="s">
        <v>56</v>
      </c>
      <c r="D164" s="15" t="s">
        <v>45</v>
      </c>
      <c r="E164" s="15" t="s">
        <v>98</v>
      </c>
      <c r="F164" s="15" t="s">
        <v>99</v>
      </c>
    </row>
    <row r="165" spans="1:6" ht="76.5" x14ac:dyDescent="0.2">
      <c r="A165" s="17">
        <v>42</v>
      </c>
      <c r="B165" s="21" t="s">
        <v>89</v>
      </c>
      <c r="C165" s="17">
        <v>5</v>
      </c>
      <c r="D165" s="50"/>
      <c r="E165" s="51">
        <f>C165*D165</f>
        <v>0</v>
      </c>
      <c r="F165" s="51">
        <f>E165*1.095</f>
        <v>0</v>
      </c>
    </row>
    <row r="166" spans="1:6" x14ac:dyDescent="0.2">
      <c r="A166" s="24"/>
      <c r="B166" s="44"/>
      <c r="C166" s="24"/>
      <c r="D166" s="28"/>
      <c r="E166" s="29"/>
      <c r="F166" s="29"/>
    </row>
    <row r="167" spans="1:6" x14ac:dyDescent="0.2">
      <c r="A167" s="100" t="s">
        <v>63</v>
      </c>
      <c r="B167" s="100"/>
      <c r="C167" s="100"/>
      <c r="D167" s="100"/>
      <c r="E167" s="100"/>
      <c r="F167" s="100"/>
    </row>
    <row r="168" spans="1:6" x14ac:dyDescent="0.2">
      <c r="A168" s="43"/>
      <c r="B168" s="43"/>
      <c r="C168" s="43"/>
      <c r="D168" s="43"/>
      <c r="E168" s="43"/>
      <c r="F168" s="43"/>
    </row>
    <row r="169" spans="1:6" ht="51" x14ac:dyDescent="0.2">
      <c r="A169" s="15" t="s">
        <v>0</v>
      </c>
      <c r="B169" s="16" t="s">
        <v>2</v>
      </c>
      <c r="C169" s="15" t="s">
        <v>56</v>
      </c>
      <c r="D169" s="15" t="s">
        <v>45</v>
      </c>
      <c r="E169" s="15" t="s">
        <v>98</v>
      </c>
      <c r="F169" s="15" t="s">
        <v>99</v>
      </c>
    </row>
    <row r="170" spans="1:6" ht="89.25" x14ac:dyDescent="0.2">
      <c r="A170" s="17">
        <v>43</v>
      </c>
      <c r="B170" s="21" t="s">
        <v>95</v>
      </c>
      <c r="C170" s="17">
        <v>1</v>
      </c>
      <c r="D170" s="50"/>
      <c r="E170" s="51">
        <f>C170*D170</f>
        <v>0</v>
      </c>
      <c r="F170" s="51">
        <f>E170*1.095</f>
        <v>0</v>
      </c>
    </row>
    <row r="171" spans="1:6" x14ac:dyDescent="0.2">
      <c r="A171" s="24"/>
      <c r="B171" s="44"/>
      <c r="C171" s="24"/>
      <c r="D171" s="28"/>
      <c r="E171" s="29"/>
      <c r="F171" s="29"/>
    </row>
    <row r="172" spans="1:6" x14ac:dyDescent="0.2">
      <c r="A172" s="84" t="s">
        <v>47</v>
      </c>
      <c r="B172" s="84"/>
      <c r="C172" s="84"/>
      <c r="D172" s="84"/>
      <c r="E172" s="84"/>
      <c r="F172" s="84"/>
    </row>
    <row r="174" spans="1:6" ht="51" x14ac:dyDescent="0.2">
      <c r="A174" s="15" t="s">
        <v>0</v>
      </c>
      <c r="B174" s="16" t="s">
        <v>2</v>
      </c>
      <c r="C174" s="15" t="s">
        <v>56</v>
      </c>
      <c r="D174" s="15" t="s">
        <v>52</v>
      </c>
      <c r="E174" s="15" t="s">
        <v>98</v>
      </c>
      <c r="F174" s="15" t="s">
        <v>99</v>
      </c>
    </row>
    <row r="175" spans="1:6" ht="89.25" x14ac:dyDescent="0.2">
      <c r="A175" s="17">
        <v>44</v>
      </c>
      <c r="B175" s="21" t="s">
        <v>137</v>
      </c>
      <c r="C175" s="17">
        <v>1</v>
      </c>
      <c r="D175" s="50"/>
      <c r="E175" s="51">
        <f>C175*D175</f>
        <v>0</v>
      </c>
      <c r="F175" s="51">
        <f>E175*1.095</f>
        <v>0</v>
      </c>
    </row>
    <row r="176" spans="1:6" x14ac:dyDescent="0.2">
      <c r="A176" s="24"/>
      <c r="B176" s="44"/>
      <c r="C176" s="24"/>
      <c r="D176" s="58"/>
      <c r="E176" s="57"/>
      <c r="F176" s="57"/>
    </row>
    <row r="177" spans="1:6" ht="29.25" customHeight="1" x14ac:dyDescent="0.2">
      <c r="A177" s="87" t="s">
        <v>141</v>
      </c>
      <c r="B177" s="87"/>
      <c r="C177" s="87"/>
      <c r="D177" s="87"/>
      <c r="E177" s="87"/>
      <c r="F177" s="87"/>
    </row>
    <row r="178" spans="1:6" x14ac:dyDescent="0.2">
      <c r="A178" s="24"/>
      <c r="B178" s="44"/>
      <c r="C178" s="24"/>
      <c r="D178" s="58"/>
      <c r="E178" s="57"/>
      <c r="F178" s="57"/>
    </row>
    <row r="179" spans="1:6" ht="29.25" customHeight="1" thickBot="1" x14ac:dyDescent="0.25">
      <c r="A179" s="30" t="s">
        <v>46</v>
      </c>
      <c r="B179" s="54" t="s">
        <v>64</v>
      </c>
      <c r="C179" s="95" t="s">
        <v>48</v>
      </c>
      <c r="D179" s="95"/>
      <c r="E179" s="95" t="s">
        <v>102</v>
      </c>
      <c r="F179" s="95"/>
    </row>
    <row r="180" spans="1:6" ht="13.5" thickBot="1" x14ac:dyDescent="0.25">
      <c r="A180" s="27"/>
      <c r="B180" s="27"/>
      <c r="C180" s="91">
        <f>E165+E170+E175</f>
        <v>0</v>
      </c>
      <c r="D180" s="92"/>
      <c r="E180" s="91">
        <f>F165+F170+F175</f>
        <v>0</v>
      </c>
      <c r="F180" s="92"/>
    </row>
    <row r="181" spans="1:6" x14ac:dyDescent="0.2">
      <c r="A181" s="27"/>
      <c r="B181" s="27"/>
      <c r="C181" s="64"/>
      <c r="D181" s="65"/>
      <c r="E181" s="64"/>
      <c r="F181" s="65"/>
    </row>
    <row r="182" spans="1:6" x14ac:dyDescent="0.2">
      <c r="A182" s="27"/>
      <c r="B182" s="27"/>
      <c r="C182" s="64"/>
      <c r="D182" s="65"/>
      <c r="E182" s="64"/>
      <c r="F182" s="65"/>
    </row>
    <row r="183" spans="1:6" x14ac:dyDescent="0.2">
      <c r="A183" s="27"/>
      <c r="B183" s="27"/>
      <c r="C183" s="64"/>
      <c r="D183" s="65"/>
      <c r="E183" s="64"/>
      <c r="F183" s="65"/>
    </row>
    <row r="184" spans="1:6" x14ac:dyDescent="0.2">
      <c r="A184" s="27"/>
      <c r="B184" s="27"/>
      <c r="C184" s="64"/>
      <c r="D184" s="65"/>
      <c r="E184" s="64"/>
      <c r="F184" s="65"/>
    </row>
    <row r="185" spans="1:6" x14ac:dyDescent="0.2">
      <c r="A185" s="27"/>
      <c r="B185" s="27"/>
      <c r="C185" s="64"/>
      <c r="D185" s="65"/>
      <c r="E185" s="64"/>
      <c r="F185" s="65"/>
    </row>
    <row r="186" spans="1:6" ht="15" x14ac:dyDescent="0.25">
      <c r="A186" s="9" t="s">
        <v>53</v>
      </c>
      <c r="B186" s="9" t="s">
        <v>54</v>
      </c>
      <c r="C186" s="8"/>
      <c r="D186" s="8"/>
      <c r="E186" s="8"/>
      <c r="F186" s="8"/>
    </row>
    <row r="187" spans="1:6" ht="41.25" customHeight="1" x14ac:dyDescent="0.2">
      <c r="A187" s="1"/>
      <c r="B187" s="1"/>
      <c r="C187" s="90" t="s">
        <v>68</v>
      </c>
      <c r="D187" s="90"/>
      <c r="E187" s="90" t="s">
        <v>66</v>
      </c>
      <c r="F187" s="90"/>
    </row>
    <row r="188" spans="1:6" ht="15" x14ac:dyDescent="0.25">
      <c r="A188" s="2" t="s">
        <v>49</v>
      </c>
      <c r="B188" s="4" t="s">
        <v>85</v>
      </c>
      <c r="C188" s="88">
        <f>C102</f>
        <v>0</v>
      </c>
      <c r="D188" s="89"/>
      <c r="E188" s="88">
        <f>E102</f>
        <v>0</v>
      </c>
      <c r="F188" s="89"/>
    </row>
    <row r="189" spans="1:6" ht="45" x14ac:dyDescent="0.25">
      <c r="A189" s="2" t="s">
        <v>42</v>
      </c>
      <c r="B189" s="4" t="s">
        <v>87</v>
      </c>
      <c r="C189" s="88">
        <f>C156</f>
        <v>0</v>
      </c>
      <c r="D189" s="89"/>
      <c r="E189" s="88">
        <f>E156</f>
        <v>0</v>
      </c>
      <c r="F189" s="89"/>
    </row>
    <row r="190" spans="1:6" ht="15" x14ac:dyDescent="0.25">
      <c r="A190" s="2" t="s">
        <v>46</v>
      </c>
      <c r="B190" s="5" t="s">
        <v>64</v>
      </c>
      <c r="C190" s="88">
        <f>C180</f>
        <v>0</v>
      </c>
      <c r="D190" s="89"/>
      <c r="E190" s="88">
        <f>E180</f>
        <v>0</v>
      </c>
      <c r="F190" s="89"/>
    </row>
    <row r="191" spans="1:6" ht="15" x14ac:dyDescent="0.25">
      <c r="A191" s="1"/>
      <c r="B191" s="3" t="s">
        <v>55</v>
      </c>
      <c r="C191" s="88">
        <f>SUM(C188:C190)</f>
        <v>0</v>
      </c>
      <c r="D191" s="89"/>
      <c r="E191" s="88">
        <f>SUM(E188:E190)</f>
        <v>0</v>
      </c>
      <c r="F191" s="89"/>
    </row>
    <row r="192" spans="1:6" ht="15.75" thickBot="1" x14ac:dyDescent="0.3">
      <c r="A192" s="1"/>
      <c r="B192" s="3"/>
      <c r="C192" s="6"/>
      <c r="D192" s="7"/>
      <c r="E192" s="6"/>
      <c r="F192" s="7"/>
    </row>
    <row r="193" spans="1:7" ht="15.75" thickBot="1" x14ac:dyDescent="0.3">
      <c r="A193" s="96" t="s">
        <v>142</v>
      </c>
      <c r="B193" s="96"/>
      <c r="C193" s="96"/>
      <c r="D193" s="97"/>
      <c r="E193" s="98">
        <f>E191*2</f>
        <v>0</v>
      </c>
      <c r="F193" s="99"/>
    </row>
    <row r="196" spans="1:7" x14ac:dyDescent="0.2">
      <c r="B196" s="68" t="s">
        <v>92</v>
      </c>
      <c r="C196" s="69"/>
      <c r="D196" s="70" t="s">
        <v>91</v>
      </c>
    </row>
    <row r="197" spans="1:7" x14ac:dyDescent="0.2">
      <c r="A197" s="71"/>
      <c r="B197" s="72"/>
      <c r="C197" s="69"/>
      <c r="D197" s="70"/>
      <c r="E197" s="70"/>
      <c r="F197" s="73"/>
      <c r="G197" s="70"/>
    </row>
    <row r="198" spans="1:7" x14ac:dyDescent="0.2">
      <c r="B198" s="74"/>
      <c r="C198" s="69"/>
      <c r="D198" s="70" t="s">
        <v>93</v>
      </c>
      <c r="F198" s="73"/>
      <c r="G198" s="70"/>
    </row>
  </sheetData>
  <mergeCells count="73">
    <mergeCell ref="A1:F1"/>
    <mergeCell ref="A12:F12"/>
    <mergeCell ref="B104:F104"/>
    <mergeCell ref="A72:F72"/>
    <mergeCell ref="A24:F24"/>
    <mergeCell ref="A13:F13"/>
    <mergeCell ref="A18:F18"/>
    <mergeCell ref="A19:F19"/>
    <mergeCell ref="A75:F75"/>
    <mergeCell ref="A76:F76"/>
    <mergeCell ref="A81:F81"/>
    <mergeCell ref="A98:F98"/>
    <mergeCell ref="A88:F88"/>
    <mergeCell ref="A89:F89"/>
    <mergeCell ref="B4:F4"/>
    <mergeCell ref="B26:B27"/>
    <mergeCell ref="A7:F7"/>
    <mergeCell ref="A94:F94"/>
    <mergeCell ref="A96:F96"/>
    <mergeCell ref="A97:F97"/>
    <mergeCell ref="A95:F95"/>
    <mergeCell ref="A40:F40"/>
    <mergeCell ref="A47:B47"/>
    <mergeCell ref="A52:B52"/>
    <mergeCell ref="A57:B57"/>
    <mergeCell ref="A62:F62"/>
    <mergeCell ref="A26:A27"/>
    <mergeCell ref="C26:C27"/>
    <mergeCell ref="D26:D27"/>
    <mergeCell ref="E26:E27"/>
    <mergeCell ref="A68:F68"/>
    <mergeCell ref="A69:F69"/>
    <mergeCell ref="A70:F70"/>
    <mergeCell ref="A71:F71"/>
    <mergeCell ref="A73:F73"/>
    <mergeCell ref="A172:F172"/>
    <mergeCell ref="C156:D156"/>
    <mergeCell ref="E156:F156"/>
    <mergeCell ref="A167:F167"/>
    <mergeCell ref="A147:F147"/>
    <mergeCell ref="A150:F150"/>
    <mergeCell ref="A135:F135"/>
    <mergeCell ref="A131:F131"/>
    <mergeCell ref="A106:F106"/>
    <mergeCell ref="A158:F158"/>
    <mergeCell ref="A133:F133"/>
    <mergeCell ref="C179:D179"/>
    <mergeCell ref="E179:F179"/>
    <mergeCell ref="A162:F162"/>
    <mergeCell ref="C191:D191"/>
    <mergeCell ref="E191:F191"/>
    <mergeCell ref="A193:D193"/>
    <mergeCell ref="E193:F193"/>
    <mergeCell ref="C188:D188"/>
    <mergeCell ref="E188:F188"/>
    <mergeCell ref="C189:D189"/>
    <mergeCell ref="E189:F189"/>
    <mergeCell ref="A6:F6"/>
    <mergeCell ref="A99:F99"/>
    <mergeCell ref="A148:F148"/>
    <mergeCell ref="A177:F177"/>
    <mergeCell ref="C190:D190"/>
    <mergeCell ref="E190:F190"/>
    <mergeCell ref="C187:D187"/>
    <mergeCell ref="E187:F187"/>
    <mergeCell ref="C180:D180"/>
    <mergeCell ref="E180:F180"/>
    <mergeCell ref="C101:D101"/>
    <mergeCell ref="E101:F101"/>
    <mergeCell ref="C102:D102"/>
    <mergeCell ref="E102:F102"/>
    <mergeCell ref="C155:D155"/>
    <mergeCell ref="E155:F155"/>
  </mergeCells>
  <pageMargins left="0.70866141732283472" right="0.70866141732283472" top="0.74803149606299213" bottom="0.74803149606299213" header="0.31496062992125984" footer="0.31496062992125984"/>
  <pageSetup paperSize="9" scale="99" fitToHeight="0" orientation="portrait" r:id="rId1"/>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4" sqref="B24"/>
    </sheetView>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List1</vt:lpstr>
      <vt:lpstr>List2</vt:lpstr>
      <vt:lpstr>List3</vt:lpstr>
      <vt:lpstr>List4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2015-12-04T10:08:13Z</dcterms:created>
  <dcterms:modified xsi:type="dcterms:W3CDTF">2018-12-20T09:21:57Z</dcterms:modified>
</cp:coreProperties>
</file>