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FB4DB63-1090-4C08-9BFB-48D6CCA07B0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onudba" sheetId="1" r:id="rId1"/>
  </sheets>
  <definedNames>
    <definedName name="_xlnm._FilterDatabase" localSheetId="0" hidden="1">Ponudba!$A$18:$L$18</definedName>
    <definedName name="Besedilo14" localSheetId="0">Ponudba!#REF!</definedName>
    <definedName name="Besedilo15" localSheetId="0">Ponudba!#REF!</definedName>
    <definedName name="Besedilo16" localSheetId="0">Ponudba!#REF!</definedName>
    <definedName name="Besedilo17" localSheetId="0">Ponudba!#REF!</definedName>
    <definedName name="Besedilo19" localSheetId="0">Ponudba!#REF!</definedName>
    <definedName name="Besedilo2" localSheetId="0">Ponudba!#REF!</definedName>
    <definedName name="Besedilo22" localSheetId="0">Ponudba!#REF!</definedName>
    <definedName name="Besedilo23" localSheetId="0">Ponudba!#REF!</definedName>
    <definedName name="Besedilo3" localSheetId="0">Ponudba!#REF!</definedName>
    <definedName name="Besedilo4" localSheetId="0">Ponudba!#REF!</definedName>
    <definedName name="Besedilo5" localSheetId="0">Ponudba!#REF!</definedName>
    <definedName name="_xlnm.Print_Area" localSheetId="0">Ponudba!$A$1:$L$38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" l="1"/>
  <c r="K32" i="1"/>
  <c r="J32" i="1"/>
  <c r="L24" i="1"/>
  <c r="K24" i="1"/>
  <c r="J24" i="1"/>
  <c r="G25" i="1"/>
  <c r="H25" i="1" s="1"/>
  <c r="G27" i="1"/>
  <c r="H27" i="1" s="1"/>
  <c r="G28" i="1"/>
  <c r="G29" i="1"/>
  <c r="H29" i="1" s="1"/>
  <c r="E29" i="1"/>
  <c r="E28" i="1"/>
  <c r="J28" i="1" l="1"/>
  <c r="K25" i="1"/>
  <c r="I25" i="1"/>
  <c r="L25" i="1" s="1"/>
  <c r="J25" i="1"/>
  <c r="K29" i="1"/>
  <c r="I29" i="1"/>
  <c r="L29" i="1" s="1"/>
  <c r="I27" i="1"/>
  <c r="L27" i="1" s="1"/>
  <c r="K27" i="1"/>
  <c r="J29" i="1"/>
  <c r="H28" i="1"/>
  <c r="K28" i="1" s="1"/>
  <c r="J27" i="1"/>
  <c r="I28" i="1"/>
  <c r="L28" i="1" s="1"/>
  <c r="G21" i="1" l="1"/>
  <c r="H21" i="1" s="1"/>
  <c r="G22" i="1"/>
  <c r="J22" i="1" s="1"/>
  <c r="G23" i="1"/>
  <c r="H23" i="1" s="1"/>
  <c r="G26" i="1"/>
  <c r="H26" i="1" s="1"/>
  <c r="G30" i="1"/>
  <c r="J30" i="1" s="1"/>
  <c r="I23" i="1" l="1"/>
  <c r="L23" i="1" s="1"/>
  <c r="K23" i="1"/>
  <c r="I26" i="1"/>
  <c r="L26" i="1" s="1"/>
  <c r="K26" i="1"/>
  <c r="I21" i="1"/>
  <c r="L21" i="1" s="1"/>
  <c r="K21" i="1"/>
  <c r="H30" i="1"/>
  <c r="J26" i="1"/>
  <c r="J23" i="1"/>
  <c r="H22" i="1"/>
  <c r="J21" i="1"/>
  <c r="G20" i="1"/>
  <c r="J20" i="1" s="1"/>
  <c r="G19" i="1"/>
  <c r="H19" i="1" s="1"/>
  <c r="G31" i="1"/>
  <c r="H31" i="1" s="1"/>
  <c r="K22" i="1" l="1"/>
  <c r="I22" i="1"/>
  <c r="L22" i="1" s="1"/>
  <c r="K30" i="1"/>
  <c r="I30" i="1"/>
  <c r="L30" i="1" s="1"/>
  <c r="H20" i="1"/>
  <c r="J31" i="1"/>
  <c r="K31" i="1"/>
  <c r="I31" i="1"/>
  <c r="L31" i="1" s="1"/>
  <c r="I19" i="1"/>
  <c r="L19" i="1" s="1"/>
  <c r="K19" i="1"/>
  <c r="J19" i="1"/>
  <c r="K20" i="1" l="1"/>
  <c r="I20" i="1"/>
  <c r="L20" i="1" s="1"/>
  <c r="L33" i="1" s="1"/>
</calcChain>
</file>

<file path=xl/sharedStrings.xml><?xml version="1.0" encoding="utf-8"?>
<sst xmlns="http://schemas.openxmlformats.org/spreadsheetml/2006/main" count="82" uniqueCount="72">
  <si>
    <t>Naročnik:</t>
  </si>
  <si>
    <t>Številka javnega naročila:</t>
  </si>
  <si>
    <t>Naziv podjetja oziroma firme:</t>
  </si>
  <si>
    <t>Naslov podjetja:</t>
  </si>
  <si>
    <t>Matična številka:</t>
  </si>
  <si>
    <t>ID številka:</t>
  </si>
  <si>
    <t>Transakcijski račun podjetja:</t>
  </si>
  <si>
    <t>Št.</t>
  </si>
  <si>
    <t>Predmet</t>
  </si>
  <si>
    <t>EM</t>
  </si>
  <si>
    <t>Količina</t>
  </si>
  <si>
    <t>Republika Slovenija, Državni zbor, Šubičeva ulica 4, SI-1000 Ljubljana</t>
  </si>
  <si>
    <t>M.P.</t>
  </si>
  <si>
    <t>Datum:</t>
  </si>
  <si>
    <t>Kontaktna oseba:</t>
  </si>
  <si>
    <t>Podpisnik pogodbe:</t>
  </si>
  <si>
    <t>Veljavnost ponudbe:</t>
  </si>
  <si>
    <t>Rok plačila:</t>
  </si>
  <si>
    <t>Zastopnik podjetja oziroma firme:</t>
  </si>
  <si>
    <t>Podpis:</t>
  </si>
  <si>
    <t xml:space="preserve">Kraj: </t>
  </si>
  <si>
    <t>Cena na EM brez DDV (€)</t>
  </si>
  <si>
    <t>DDV na EM (€)</t>
  </si>
  <si>
    <t>Cena na EM z DDV (€)</t>
  </si>
  <si>
    <t xml:space="preserve">Vrednost brez DDV (€) </t>
  </si>
  <si>
    <t xml:space="preserve">DDV (€) </t>
  </si>
  <si>
    <t>Vrednost z DDV (€)</t>
  </si>
  <si>
    <t>kpl</t>
  </si>
  <si>
    <t>Cena na EM brez DDV - skriti stolpec</t>
  </si>
  <si>
    <t>kom</t>
  </si>
  <si>
    <t xml:space="preserve">Rok izvedbe: </t>
  </si>
  <si>
    <t>SI</t>
  </si>
  <si>
    <t xml:space="preserve">Čas odprave napake: </t>
  </si>
  <si>
    <t>30. dan od datuma prejema pravilno izstavljenega računa</t>
  </si>
  <si>
    <t>a)</t>
  </si>
  <si>
    <t>b)</t>
  </si>
  <si>
    <t xml:space="preserve">PREDRAČUN št. </t>
  </si>
  <si>
    <t>(8 x 5 x NDD, naslednji delovni dan po kriteriju delovnega tedna od ponedeljka do petka)</t>
  </si>
  <si>
    <t>Garancijski rok:</t>
  </si>
  <si>
    <t>Blagovna znamka in model</t>
  </si>
  <si>
    <t>SKUPAJ (v €)</t>
  </si>
  <si>
    <t>Skupna ponudbena vrednost z DDV (v €)</t>
  </si>
  <si>
    <r>
      <t xml:space="preserve">Navodila za izpolnjevanje ponudbe: 
</t>
    </r>
    <r>
      <rPr>
        <sz val="9"/>
        <rFont val="Arial"/>
        <family val="2"/>
        <charset val="238"/>
      </rPr>
      <t xml:space="preserve">Ponudnik izpolni SAMO rumene celice pri posameznih vrsticah. V primeru, da ponudnik ne izpolni vseh praznih (rumenih) celic v tabeli, bo naročnik ponudbo izločil. Ostale celice so zaklenjene in jih ponudnik ne sme spreminjati oz. izpolnjevati. 
</t>
    </r>
    <r>
      <rPr>
        <b/>
        <sz val="9"/>
        <rFont val="Arial"/>
        <family val="2"/>
        <charset val="238"/>
      </rPr>
      <t xml:space="preserve">
Oblikovanje cene: 
</t>
    </r>
    <r>
      <rPr>
        <sz val="9"/>
        <rFont val="Arial"/>
        <family val="2"/>
        <charset val="238"/>
      </rPr>
      <t>Ponudbena cena je fiksna in mora vsebovati vse stroške dobave v poslopje Državnega zbora, popuste in rabate. Oprema mora biti nova in v originalni embalaži.</t>
    </r>
  </si>
  <si>
    <t>Namestitev in implementacija</t>
  </si>
  <si>
    <t>c)</t>
  </si>
  <si>
    <t>416-04/21-38</t>
  </si>
  <si>
    <t>ZA NADGRADNJO HRBTENIČNEGA OMREŽJA</t>
  </si>
  <si>
    <t>(največ 120 koledarskih dni)</t>
  </si>
  <si>
    <t>(najmanj 36 mesecev od dneva tehničnega prevzema)</t>
  </si>
  <si>
    <t>d)</t>
  </si>
  <si>
    <t>e)</t>
  </si>
  <si>
    <t>f)</t>
  </si>
  <si>
    <t>g)</t>
  </si>
  <si>
    <t>f.1</t>
  </si>
  <si>
    <t>f.2</t>
  </si>
  <si>
    <t>f.3</t>
  </si>
  <si>
    <t>f.4</t>
  </si>
  <si>
    <t>f.5</t>
  </si>
  <si>
    <t>f.6</t>
  </si>
  <si>
    <t>(najmanj do 30. 10. 2021)</t>
  </si>
  <si>
    <t>Hrbtenično stikalo (kot na primer Cisco Catalyst C9500-48Y4C)</t>
  </si>
  <si>
    <t>Hrbtenično stikalo za distribucijo (kot je na primer Cisco C9300-48UXM)</t>
  </si>
  <si>
    <t>Stikalo ToR (Top of Rack) za vgradnjo v strežniške omare (kot na primer Cisco Catalyst 9300L-24UXG-4X)</t>
  </si>
  <si>
    <t>Povezovalno stikalo (kot na primer Cisco Catalyst C1000-16P-2G-L)</t>
  </si>
  <si>
    <t>Povezovalno stikalo (kot na primer Cisco Catalyst C1000-8P-2G-L)</t>
  </si>
  <si>
    <t xml:space="preserve">Priključni optični in bakreni vodniki </t>
  </si>
  <si>
    <t>Priključni optični vodniki 50 μm OM4 za priključitev na povezovalno panelo z LC priključki, dolžine 2m</t>
  </si>
  <si>
    <t>Priključni optični vodniki 50 μm OM4 za priključitev na povezovalno panelo z LC priključki, dolžine 3m</t>
  </si>
  <si>
    <t>Priključni optični vodniki 50 μum OM4 za priključitev na povezovalno panelo z LC priključki, dolžine 10m</t>
  </si>
  <si>
    <t>Priključni bakreni vodniki - tanki (t.i. slim) UTP cat 6/6a dolžine 1 m, uporabljena mehka bakrena žica, premer manj kot 4 mm</t>
  </si>
  <si>
    <t>Priključni bakreni vodniki - tanki (t.i. slim) UTP cat 6/6a dolžine 2 m, uporabljena mehka bakrena žica, premer manj kot 4 mm</t>
  </si>
  <si>
    <t>Priključni bakreni vodniki - tanki (t.i. slim) UTP cat 6/6a dolžine 3 m, uporabljena mehka bakrena žica, premer manj kot 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</si>
</sst>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0"/>
      <name val="Arial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</xf>
    <xf numFmtId="164" fontId="5" fillId="0" borderId="3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 applyAlignment="1" applyProtection="1">
      <alignment horizontal="right" vertical="center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4" fontId="5" fillId="3" borderId="8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8" xfId="0" applyNumberFormat="1" applyFont="1" applyFill="1" applyBorder="1" applyAlignment="1" applyProtection="1">
      <alignment horizontal="right" vertical="center" wrapText="1"/>
    </xf>
    <xf numFmtId="164" fontId="5" fillId="0" borderId="8" xfId="0" applyNumberFormat="1" applyFont="1" applyBorder="1" applyAlignment="1" applyProtection="1">
      <alignment horizontal="right" vertical="center" wrapText="1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164" fontId="4" fillId="0" borderId="10" xfId="0" applyNumberFormat="1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4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 wrapText="1" readingOrder="1"/>
    </xf>
    <xf numFmtId="0" fontId="3" fillId="0" borderId="0" xfId="0" applyFont="1" applyBorder="1" applyAlignment="1" applyProtection="1">
      <alignment vertical="top" wrapText="1" readingOrder="1"/>
    </xf>
    <xf numFmtId="0" fontId="3" fillId="0" borderId="0" xfId="0" applyFont="1" applyAlignment="1" applyProtection="1">
      <alignment vertical="top" wrapText="1" readingOrder="1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Normal="100" zoomScaleSheetLayoutView="100" workbookViewId="0">
      <selection activeCell="C10" sqref="C10:L10"/>
    </sheetView>
  </sheetViews>
  <sheetFormatPr defaultColWidth="9.1796875" defaultRowHeight="11.5" x14ac:dyDescent="0.25"/>
  <cols>
    <col min="1" max="1" width="7.7265625" style="8" customWidth="1"/>
    <col min="2" max="2" width="40.7265625" style="8" customWidth="1"/>
    <col min="3" max="3" width="20.7265625" style="8" customWidth="1"/>
    <col min="4" max="4" width="7.7265625" style="1" customWidth="1"/>
    <col min="5" max="5" width="7.7265625" style="10" customWidth="1"/>
    <col min="6" max="6" width="10.7265625" style="11" customWidth="1"/>
    <col min="7" max="7" width="10.7265625" style="20" hidden="1" customWidth="1"/>
    <col min="8" max="8" width="10.7265625" style="11" customWidth="1"/>
    <col min="9" max="9" width="11.54296875" style="11" customWidth="1"/>
    <col min="10" max="10" width="13.54296875" style="12" customWidth="1"/>
    <col min="11" max="11" width="12.7265625" style="12" customWidth="1"/>
    <col min="12" max="12" width="13.81640625" style="12" customWidth="1"/>
    <col min="13" max="16384" width="9.1796875" style="1"/>
  </cols>
  <sheetData>
    <row r="1" spans="1:12" ht="15" customHeight="1" x14ac:dyDescent="0.25">
      <c r="A1" s="78" t="s">
        <v>0</v>
      </c>
      <c r="B1" s="78"/>
      <c r="C1" s="77" t="s">
        <v>11</v>
      </c>
      <c r="D1" s="77"/>
      <c r="E1" s="77"/>
      <c r="F1" s="77"/>
      <c r="G1" s="77"/>
      <c r="H1" s="77"/>
      <c r="I1" s="77"/>
      <c r="J1" s="77"/>
      <c r="K1" s="77"/>
      <c r="L1" s="77"/>
    </row>
    <row r="2" spans="1:12" ht="15" customHeight="1" x14ac:dyDescent="0.25">
      <c r="A2" s="78" t="s">
        <v>1</v>
      </c>
      <c r="B2" s="78"/>
      <c r="C2" s="78" t="s">
        <v>45</v>
      </c>
      <c r="D2" s="78"/>
      <c r="E2" s="78"/>
      <c r="F2" s="78"/>
      <c r="G2" s="78"/>
      <c r="H2" s="78"/>
      <c r="I2" s="78"/>
      <c r="J2" s="78"/>
      <c r="K2" s="78"/>
      <c r="L2" s="78"/>
    </row>
    <row r="3" spans="1:12" ht="15" customHeight="1" x14ac:dyDescent="0.25">
      <c r="A3" s="78" t="s">
        <v>2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 customHeight="1" x14ac:dyDescent="0.25">
      <c r="A4" s="78" t="s">
        <v>3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5" customHeight="1" x14ac:dyDescent="0.25">
      <c r="A5" s="78" t="s">
        <v>4</v>
      </c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5" customHeight="1" x14ac:dyDescent="0.25">
      <c r="A6" s="78" t="s">
        <v>5</v>
      </c>
      <c r="B6" s="78"/>
      <c r="C6" s="79" t="s">
        <v>31</v>
      </c>
      <c r="D6" s="79"/>
      <c r="E6" s="79"/>
      <c r="F6" s="79"/>
      <c r="G6" s="79"/>
      <c r="H6" s="79"/>
      <c r="I6" s="79"/>
      <c r="J6" s="79"/>
      <c r="K6" s="79"/>
      <c r="L6" s="79"/>
    </row>
    <row r="7" spans="1:12" ht="15" customHeight="1" x14ac:dyDescent="0.25">
      <c r="A7" s="78" t="s">
        <v>6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5" customHeight="1" x14ac:dyDescent="0.25">
      <c r="A8" s="78" t="s">
        <v>18</v>
      </c>
      <c r="B8" s="78"/>
      <c r="C8" s="67"/>
      <c r="D8" s="68"/>
      <c r="E8" s="68"/>
      <c r="F8" s="68"/>
      <c r="G8" s="68"/>
      <c r="H8" s="68"/>
      <c r="I8" s="68"/>
      <c r="J8" s="68"/>
      <c r="K8" s="68"/>
      <c r="L8" s="69"/>
    </row>
    <row r="9" spans="1:12" ht="15" customHeight="1" x14ac:dyDescent="0.25">
      <c r="A9" s="65" t="s">
        <v>14</v>
      </c>
      <c r="B9" s="66"/>
      <c r="C9" s="67"/>
      <c r="D9" s="68"/>
      <c r="E9" s="68"/>
      <c r="F9" s="68"/>
      <c r="G9" s="68"/>
      <c r="H9" s="68"/>
      <c r="I9" s="68"/>
      <c r="J9" s="68"/>
      <c r="K9" s="68"/>
      <c r="L9" s="69"/>
    </row>
    <row r="10" spans="1:12" ht="15" customHeight="1" x14ac:dyDescent="0.25">
      <c r="A10" s="71" t="s">
        <v>15</v>
      </c>
      <c r="B10" s="72"/>
      <c r="C10" s="67"/>
      <c r="D10" s="68"/>
      <c r="E10" s="68"/>
      <c r="F10" s="68"/>
      <c r="G10" s="68"/>
      <c r="H10" s="68"/>
      <c r="I10" s="68"/>
      <c r="J10" s="68"/>
      <c r="K10" s="68"/>
      <c r="L10" s="69"/>
    </row>
    <row r="11" spans="1:12" ht="15" customHeight="1" x14ac:dyDescent="0.25">
      <c r="A11" s="66"/>
      <c r="B11" s="66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5" customHeight="1" x14ac:dyDescent="0.25">
      <c r="A12" s="65" t="s">
        <v>16</v>
      </c>
      <c r="B12" s="73"/>
      <c r="C12" s="32"/>
      <c r="D12" s="59" t="s">
        <v>59</v>
      </c>
      <c r="E12" s="55"/>
      <c r="F12" s="60"/>
      <c r="G12" s="60"/>
      <c r="H12" s="60"/>
      <c r="I12" s="60"/>
      <c r="J12" s="60"/>
      <c r="K12" s="60"/>
      <c r="L12" s="61"/>
    </row>
    <row r="13" spans="1:12" ht="15" customHeight="1" x14ac:dyDescent="0.25">
      <c r="A13" s="65" t="s">
        <v>17</v>
      </c>
      <c r="B13" s="73"/>
      <c r="C13" s="74" t="s">
        <v>33</v>
      </c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15" customHeight="1" x14ac:dyDescent="0.25">
      <c r="A14" s="57" t="s">
        <v>30</v>
      </c>
      <c r="B14" s="58"/>
      <c r="C14" s="32"/>
      <c r="D14" s="59" t="s">
        <v>47</v>
      </c>
      <c r="E14" s="55"/>
      <c r="F14" s="60"/>
      <c r="G14" s="60"/>
      <c r="H14" s="60"/>
      <c r="I14" s="60"/>
      <c r="J14" s="60"/>
      <c r="K14" s="60"/>
      <c r="L14" s="61"/>
    </row>
    <row r="15" spans="1:12" ht="15" customHeight="1" x14ac:dyDescent="0.25">
      <c r="A15" s="57" t="s">
        <v>38</v>
      </c>
      <c r="B15" s="58"/>
      <c r="C15" s="32"/>
      <c r="D15" s="59" t="s">
        <v>48</v>
      </c>
      <c r="E15" s="55"/>
      <c r="F15" s="60"/>
      <c r="G15" s="60"/>
      <c r="H15" s="60"/>
      <c r="I15" s="60"/>
      <c r="J15" s="60"/>
      <c r="K15" s="60"/>
      <c r="L15" s="61"/>
    </row>
    <row r="16" spans="1:12" ht="15" customHeight="1" x14ac:dyDescent="0.25">
      <c r="A16" s="57" t="s">
        <v>32</v>
      </c>
      <c r="B16" s="58"/>
      <c r="C16" s="32"/>
      <c r="D16" s="59" t="s">
        <v>37</v>
      </c>
      <c r="E16" s="55"/>
      <c r="F16" s="60"/>
      <c r="G16" s="60"/>
      <c r="H16" s="60"/>
      <c r="I16" s="60"/>
      <c r="J16" s="60"/>
      <c r="K16" s="60"/>
      <c r="L16" s="61"/>
    </row>
    <row r="17" spans="1:12" ht="40" customHeight="1" x14ac:dyDescent="0.25">
      <c r="A17" s="16"/>
      <c r="B17" s="17" t="s">
        <v>36</v>
      </c>
      <c r="C17" s="22"/>
      <c r="D17" s="54" t="s">
        <v>46</v>
      </c>
      <c r="E17" s="55"/>
      <c r="F17" s="56"/>
      <c r="G17" s="56"/>
      <c r="H17" s="56"/>
      <c r="I17" s="56"/>
      <c r="J17" s="56"/>
      <c r="K17" s="56"/>
      <c r="L17" s="56"/>
    </row>
    <row r="18" spans="1:12" s="5" customFormat="1" ht="25" customHeight="1" x14ac:dyDescent="0.25">
      <c r="A18" s="2" t="s">
        <v>7</v>
      </c>
      <c r="B18" s="2" t="s">
        <v>8</v>
      </c>
      <c r="C18" s="2" t="s">
        <v>39</v>
      </c>
      <c r="D18" s="2" t="s">
        <v>9</v>
      </c>
      <c r="E18" s="3" t="s">
        <v>10</v>
      </c>
      <c r="F18" s="2" t="s">
        <v>21</v>
      </c>
      <c r="G18" s="18" t="s">
        <v>28</v>
      </c>
      <c r="H18" s="2" t="s">
        <v>22</v>
      </c>
      <c r="I18" s="2" t="s">
        <v>23</v>
      </c>
      <c r="J18" s="4" t="s">
        <v>24</v>
      </c>
      <c r="K18" s="4" t="s">
        <v>25</v>
      </c>
      <c r="L18" s="4" t="s">
        <v>26</v>
      </c>
    </row>
    <row r="19" spans="1:12" s="33" customFormat="1" ht="50.15" customHeight="1" x14ac:dyDescent="0.25">
      <c r="A19" s="6" t="s">
        <v>34</v>
      </c>
      <c r="B19" s="45" t="s">
        <v>60</v>
      </c>
      <c r="C19" s="24"/>
      <c r="D19" s="15" t="s">
        <v>29</v>
      </c>
      <c r="E19" s="21">
        <v>2</v>
      </c>
      <c r="F19" s="29"/>
      <c r="G19" s="19">
        <f t="shared" ref="G19" si="0">ROUND(F19,2)</f>
        <v>0</v>
      </c>
      <c r="H19" s="14">
        <f>+G19*0.22</f>
        <v>0</v>
      </c>
      <c r="I19" s="13">
        <f t="shared" ref="I19" si="1">+H19+G19</f>
        <v>0</v>
      </c>
      <c r="J19" s="7">
        <f t="shared" ref="J19" si="2">+E19*G19</f>
        <v>0</v>
      </c>
      <c r="K19" s="7">
        <f t="shared" ref="K19" si="3">+H19*E19</f>
        <v>0</v>
      </c>
      <c r="L19" s="7">
        <f t="shared" ref="L19" si="4">+I19*E19</f>
        <v>0</v>
      </c>
    </row>
    <row r="20" spans="1:12" s="42" customFormat="1" ht="50.15" customHeight="1" x14ac:dyDescent="0.25">
      <c r="A20" s="36" t="s">
        <v>35</v>
      </c>
      <c r="B20" s="45" t="s">
        <v>61</v>
      </c>
      <c r="C20" s="24"/>
      <c r="D20" s="15" t="s">
        <v>29</v>
      </c>
      <c r="E20" s="21">
        <v>2</v>
      </c>
      <c r="F20" s="29"/>
      <c r="G20" s="19">
        <f t="shared" ref="G20" si="5">ROUND(F20,2)</f>
        <v>0</v>
      </c>
      <c r="H20" s="14">
        <f>+G20*0.22</f>
        <v>0</v>
      </c>
      <c r="I20" s="13">
        <f t="shared" ref="I20" si="6">+H20+G20</f>
        <v>0</v>
      </c>
      <c r="J20" s="7">
        <f t="shared" ref="J20" si="7">+E20*G20</f>
        <v>0</v>
      </c>
      <c r="K20" s="7">
        <f t="shared" ref="K20" si="8">+H20*E20</f>
        <v>0</v>
      </c>
      <c r="L20" s="7">
        <f t="shared" ref="L20" si="9">+I20*E20</f>
        <v>0</v>
      </c>
    </row>
    <row r="21" spans="1:12" s="43" customFormat="1" ht="50.15" customHeight="1" x14ac:dyDescent="0.25">
      <c r="A21" s="36" t="s">
        <v>44</v>
      </c>
      <c r="B21" s="45" t="s">
        <v>62</v>
      </c>
      <c r="C21" s="24"/>
      <c r="D21" s="15" t="s">
        <v>29</v>
      </c>
      <c r="E21" s="21">
        <v>7</v>
      </c>
      <c r="F21" s="29"/>
      <c r="G21" s="19">
        <f t="shared" ref="G21:G30" si="10">ROUND(F21,2)</f>
        <v>0</v>
      </c>
      <c r="H21" s="14">
        <f t="shared" ref="H21:H30" si="11">+G21*0.22</f>
        <v>0</v>
      </c>
      <c r="I21" s="13">
        <f t="shared" ref="I21:I30" si="12">+H21+G21</f>
        <v>0</v>
      </c>
      <c r="J21" s="7">
        <f t="shared" ref="J21:J30" si="13">+E21*G21</f>
        <v>0</v>
      </c>
      <c r="K21" s="7">
        <f t="shared" ref="K21:K30" si="14">+H21*E21</f>
        <v>0</v>
      </c>
      <c r="L21" s="7">
        <f t="shared" ref="L21:L30" si="15">+I21*E21</f>
        <v>0</v>
      </c>
    </row>
    <row r="22" spans="1:12" s="43" customFormat="1" ht="50.15" customHeight="1" x14ac:dyDescent="0.25">
      <c r="A22" s="36" t="s">
        <v>49</v>
      </c>
      <c r="B22" s="45" t="s">
        <v>63</v>
      </c>
      <c r="C22" s="24"/>
      <c r="D22" s="15" t="s">
        <v>29</v>
      </c>
      <c r="E22" s="21">
        <v>4</v>
      </c>
      <c r="F22" s="29"/>
      <c r="G22" s="19">
        <f t="shared" si="10"/>
        <v>0</v>
      </c>
      <c r="H22" s="14">
        <f t="shared" si="11"/>
        <v>0</v>
      </c>
      <c r="I22" s="13">
        <f t="shared" si="12"/>
        <v>0</v>
      </c>
      <c r="J22" s="7">
        <f t="shared" si="13"/>
        <v>0</v>
      </c>
      <c r="K22" s="7">
        <f t="shared" si="14"/>
        <v>0</v>
      </c>
      <c r="L22" s="7">
        <f t="shared" si="15"/>
        <v>0</v>
      </c>
    </row>
    <row r="23" spans="1:12" s="43" customFormat="1" ht="50.15" customHeight="1" x14ac:dyDescent="0.25">
      <c r="A23" s="36" t="s">
        <v>50</v>
      </c>
      <c r="B23" s="45" t="s">
        <v>64</v>
      </c>
      <c r="C23" s="24"/>
      <c r="D23" s="15" t="s">
        <v>29</v>
      </c>
      <c r="E23" s="21">
        <v>6</v>
      </c>
      <c r="F23" s="29"/>
      <c r="G23" s="19">
        <f t="shared" si="10"/>
        <v>0</v>
      </c>
      <c r="H23" s="14">
        <f t="shared" si="11"/>
        <v>0</v>
      </c>
      <c r="I23" s="13">
        <f t="shared" si="12"/>
        <v>0</v>
      </c>
      <c r="J23" s="7">
        <f t="shared" si="13"/>
        <v>0</v>
      </c>
      <c r="K23" s="7">
        <f t="shared" si="14"/>
        <v>0</v>
      </c>
      <c r="L23" s="7">
        <f t="shared" si="15"/>
        <v>0</v>
      </c>
    </row>
    <row r="24" spans="1:12" s="46" customFormat="1" ht="50.15" customHeight="1" x14ac:dyDescent="0.25">
      <c r="A24" s="36" t="s">
        <v>51</v>
      </c>
      <c r="B24" s="62" t="s">
        <v>65</v>
      </c>
      <c r="C24" s="63"/>
      <c r="D24" s="63"/>
      <c r="E24" s="63"/>
      <c r="F24" s="63"/>
      <c r="G24" s="63"/>
      <c r="H24" s="63"/>
      <c r="I24" s="64"/>
      <c r="J24" s="7">
        <f>+SUM(J25:J30)</f>
        <v>0</v>
      </c>
      <c r="K24" s="7">
        <f>+SUM(K25:K30)</f>
        <v>0</v>
      </c>
      <c r="L24" s="7">
        <f>+SUM(L25:L30)</f>
        <v>0</v>
      </c>
    </row>
    <row r="25" spans="1:12" s="44" customFormat="1" ht="50.15" customHeight="1" x14ac:dyDescent="0.25">
      <c r="A25" s="36" t="s">
        <v>53</v>
      </c>
      <c r="B25" s="45" t="s">
        <v>66</v>
      </c>
      <c r="C25" s="24"/>
      <c r="D25" s="15" t="s">
        <v>29</v>
      </c>
      <c r="E25" s="21">
        <v>70</v>
      </c>
      <c r="F25" s="29"/>
      <c r="G25" s="19">
        <f t="shared" ref="G25" si="16">ROUND(F25,2)</f>
        <v>0</v>
      </c>
      <c r="H25" s="14">
        <f t="shared" ref="H25" si="17">+G25*0.22</f>
        <v>0</v>
      </c>
      <c r="I25" s="13">
        <f t="shared" ref="I25" si="18">+H25+G25</f>
        <v>0</v>
      </c>
      <c r="J25" s="7">
        <f t="shared" ref="J25" si="19">+E25*G25</f>
        <v>0</v>
      </c>
      <c r="K25" s="7">
        <f t="shared" ref="K25" si="20">+H25*E25</f>
        <v>0</v>
      </c>
      <c r="L25" s="7">
        <f t="shared" ref="L25" si="21">+I25*E25</f>
        <v>0</v>
      </c>
    </row>
    <row r="26" spans="1:12" s="43" customFormat="1" ht="50.15" customHeight="1" x14ac:dyDescent="0.25">
      <c r="A26" s="36" t="s">
        <v>54</v>
      </c>
      <c r="B26" s="45" t="s">
        <v>67</v>
      </c>
      <c r="C26" s="24"/>
      <c r="D26" s="15" t="s">
        <v>29</v>
      </c>
      <c r="E26" s="21">
        <v>30</v>
      </c>
      <c r="F26" s="29"/>
      <c r="G26" s="19">
        <f t="shared" si="10"/>
        <v>0</v>
      </c>
      <c r="H26" s="14">
        <f t="shared" si="11"/>
        <v>0</v>
      </c>
      <c r="I26" s="13">
        <f t="shared" si="12"/>
        <v>0</v>
      </c>
      <c r="J26" s="7">
        <f t="shared" si="13"/>
        <v>0</v>
      </c>
      <c r="K26" s="7">
        <f t="shared" si="14"/>
        <v>0</v>
      </c>
      <c r="L26" s="7">
        <f t="shared" si="15"/>
        <v>0</v>
      </c>
    </row>
    <row r="27" spans="1:12" s="44" customFormat="1" ht="50.15" customHeight="1" x14ac:dyDescent="0.25">
      <c r="A27" s="36" t="s">
        <v>55</v>
      </c>
      <c r="B27" s="45" t="s">
        <v>68</v>
      </c>
      <c r="C27" s="24"/>
      <c r="D27" s="15" t="s">
        <v>29</v>
      </c>
      <c r="E27" s="21">
        <v>20</v>
      </c>
      <c r="F27" s="29"/>
      <c r="G27" s="19">
        <f t="shared" si="10"/>
        <v>0</v>
      </c>
      <c r="H27" s="14">
        <f t="shared" ref="H27:H29" si="22">+G27*0.22</f>
        <v>0</v>
      </c>
      <c r="I27" s="13">
        <f t="shared" ref="I27:I29" si="23">+H27+G27</f>
        <v>0</v>
      </c>
      <c r="J27" s="7">
        <f t="shared" ref="J27:J29" si="24">+E27*G27</f>
        <v>0</v>
      </c>
      <c r="K27" s="7">
        <f t="shared" ref="K27:K29" si="25">+H27*E27</f>
        <v>0</v>
      </c>
      <c r="L27" s="7">
        <f t="shared" ref="L27:L29" si="26">+I27*E27</f>
        <v>0</v>
      </c>
    </row>
    <row r="28" spans="1:12" s="44" customFormat="1" ht="50.15" customHeight="1" x14ac:dyDescent="0.25">
      <c r="A28" s="36" t="s">
        <v>56</v>
      </c>
      <c r="B28" s="45" t="s">
        <v>69</v>
      </c>
      <c r="C28" s="24"/>
      <c r="D28" s="15" t="s">
        <v>29</v>
      </c>
      <c r="E28" s="21">
        <f>48+7*12+2*16</f>
        <v>164</v>
      </c>
      <c r="F28" s="29"/>
      <c r="G28" s="19">
        <f t="shared" si="10"/>
        <v>0</v>
      </c>
      <c r="H28" s="14">
        <f t="shared" si="22"/>
        <v>0</v>
      </c>
      <c r="I28" s="13">
        <f t="shared" si="23"/>
        <v>0</v>
      </c>
      <c r="J28" s="7">
        <f t="shared" si="24"/>
        <v>0</v>
      </c>
      <c r="K28" s="7">
        <f t="shared" si="25"/>
        <v>0</v>
      </c>
      <c r="L28" s="7">
        <f t="shared" si="26"/>
        <v>0</v>
      </c>
    </row>
    <row r="29" spans="1:12" s="44" customFormat="1" ht="50.15" customHeight="1" x14ac:dyDescent="0.25">
      <c r="A29" s="36" t="s">
        <v>57</v>
      </c>
      <c r="B29" s="45" t="s">
        <v>70</v>
      </c>
      <c r="C29" s="24"/>
      <c r="D29" s="15" t="s">
        <v>29</v>
      </c>
      <c r="E29" s="21">
        <f>48+7*12+2*16</f>
        <v>164</v>
      </c>
      <c r="F29" s="29"/>
      <c r="G29" s="19">
        <f t="shared" si="10"/>
        <v>0</v>
      </c>
      <c r="H29" s="14">
        <f t="shared" si="22"/>
        <v>0</v>
      </c>
      <c r="I29" s="13">
        <f t="shared" si="23"/>
        <v>0</v>
      </c>
      <c r="J29" s="7">
        <f t="shared" si="24"/>
        <v>0</v>
      </c>
      <c r="K29" s="7">
        <f t="shared" si="25"/>
        <v>0</v>
      </c>
      <c r="L29" s="7">
        <f t="shared" si="26"/>
        <v>0</v>
      </c>
    </row>
    <row r="30" spans="1:12" s="43" customFormat="1" ht="50.15" customHeight="1" x14ac:dyDescent="0.25">
      <c r="A30" s="36" t="s">
        <v>58</v>
      </c>
      <c r="B30" s="45" t="s">
        <v>71</v>
      </c>
      <c r="C30" s="24"/>
      <c r="D30" s="15" t="s">
        <v>29</v>
      </c>
      <c r="E30" s="21">
        <v>100</v>
      </c>
      <c r="F30" s="29"/>
      <c r="G30" s="19">
        <f t="shared" si="10"/>
        <v>0</v>
      </c>
      <c r="H30" s="14">
        <f t="shared" si="11"/>
        <v>0</v>
      </c>
      <c r="I30" s="13">
        <f t="shared" si="12"/>
        <v>0</v>
      </c>
      <c r="J30" s="7">
        <f t="shared" si="13"/>
        <v>0</v>
      </c>
      <c r="K30" s="7">
        <f t="shared" si="14"/>
        <v>0</v>
      </c>
      <c r="L30" s="7">
        <f t="shared" si="15"/>
        <v>0</v>
      </c>
    </row>
    <row r="31" spans="1:12" ht="50.15" customHeight="1" thickBot="1" x14ac:dyDescent="0.3">
      <c r="A31" s="36" t="s">
        <v>52</v>
      </c>
      <c r="B31" s="49" t="s">
        <v>43</v>
      </c>
      <c r="C31" s="50"/>
      <c r="D31" s="25" t="s">
        <v>27</v>
      </c>
      <c r="E31" s="35">
        <v>1</v>
      </c>
      <c r="F31" s="30"/>
      <c r="G31" s="26">
        <f t="shared" ref="G31" si="27">ROUND(F31,2)</f>
        <v>0</v>
      </c>
      <c r="H31" s="27">
        <f t="shared" ref="H31" si="28">+G31*0.22</f>
        <v>0</v>
      </c>
      <c r="I31" s="28">
        <f t="shared" ref="I31" si="29">+H31+G31</f>
        <v>0</v>
      </c>
      <c r="J31" s="37">
        <f t="shared" ref="J31" si="30">+E31*G31</f>
        <v>0</v>
      </c>
      <c r="K31" s="37">
        <f t="shared" ref="K31" si="31">+H31*E31</f>
        <v>0</v>
      </c>
      <c r="L31" s="37">
        <f t="shared" ref="L31" si="32">+I31*E31</f>
        <v>0</v>
      </c>
    </row>
    <row r="32" spans="1:12" s="34" customFormat="1" ht="25" customHeight="1" thickTop="1" thickBot="1" x14ac:dyDescent="0.3">
      <c r="A32" s="38"/>
      <c r="B32" s="51" t="s">
        <v>40</v>
      </c>
      <c r="C32" s="52"/>
      <c r="D32" s="52"/>
      <c r="E32" s="52"/>
      <c r="F32" s="52"/>
      <c r="G32" s="52"/>
      <c r="H32" s="52"/>
      <c r="I32" s="53"/>
      <c r="J32" s="39">
        <f>+SUM(J19:J31)-J24</f>
        <v>0</v>
      </c>
      <c r="K32" s="39">
        <f t="shared" ref="K32:L32" si="33">+SUM(K19:K31)-K24</f>
        <v>0</v>
      </c>
      <c r="L32" s="39">
        <f t="shared" si="33"/>
        <v>0</v>
      </c>
    </row>
    <row r="33" spans="1:12" s="34" customFormat="1" ht="25" customHeight="1" thickTop="1" thickBot="1" x14ac:dyDescent="0.3">
      <c r="A33" s="40"/>
      <c r="B33" s="47" t="s">
        <v>41</v>
      </c>
      <c r="C33" s="48"/>
      <c r="D33" s="48"/>
      <c r="E33" s="48"/>
      <c r="F33" s="48"/>
      <c r="G33" s="48"/>
      <c r="H33" s="48"/>
      <c r="I33" s="48"/>
      <c r="J33" s="48"/>
      <c r="K33" s="48"/>
      <c r="L33" s="41">
        <f>+L32</f>
        <v>0</v>
      </c>
    </row>
    <row r="34" spans="1:12" ht="15" customHeight="1" thickTop="1" x14ac:dyDescent="0.25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25" customHeight="1" x14ac:dyDescent="0.25">
      <c r="A35" s="9" t="s">
        <v>20</v>
      </c>
      <c r="B35" s="23"/>
      <c r="C35" s="88"/>
      <c r="D35" s="88"/>
      <c r="E35" s="88"/>
      <c r="F35" s="81" t="s">
        <v>12</v>
      </c>
      <c r="G35" s="81"/>
      <c r="H35" s="83"/>
      <c r="I35" s="83"/>
      <c r="J35" s="83" t="s">
        <v>19</v>
      </c>
      <c r="K35" s="83"/>
      <c r="L35" s="83"/>
    </row>
    <row r="36" spans="1:12" ht="25" customHeight="1" x14ac:dyDescent="0.25">
      <c r="A36" s="31" t="s">
        <v>13</v>
      </c>
      <c r="B36" s="23"/>
      <c r="C36" s="88"/>
      <c r="D36" s="88"/>
      <c r="E36" s="88"/>
      <c r="F36" s="84"/>
      <c r="G36" s="84"/>
      <c r="H36" s="83"/>
      <c r="I36" s="83"/>
      <c r="J36" s="83"/>
      <c r="K36" s="83"/>
      <c r="L36" s="83"/>
    </row>
    <row r="37" spans="1:12" ht="15" customHeight="1" x14ac:dyDescent="0.25">
      <c r="A37" s="89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1:12" s="9" customFormat="1" ht="90" customHeight="1" x14ac:dyDescent="0.25">
      <c r="A38" s="85" t="s">
        <v>42</v>
      </c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</row>
  </sheetData>
  <sheetProtection algorithmName="SHA-512" hashValue="8vfCMUn1tF4Gc4op6lsRgOc3SrwBVYVYGVbRBuXiQALlW43piZ7qXqX7khhEfS5DzyZkV/4uf9wXKd4aFKKwZA==" saltValue="2LmnH4vmMwhTkRO7fA3lNg==" spinCount="100000" sheet="1" selectLockedCells="1"/>
  <mergeCells count="42">
    <mergeCell ref="A34:L34"/>
    <mergeCell ref="F35:I36"/>
    <mergeCell ref="A38:L38"/>
    <mergeCell ref="J35:L36"/>
    <mergeCell ref="C35:E36"/>
    <mergeCell ref="A37:L37"/>
    <mergeCell ref="C1:L1"/>
    <mergeCell ref="C2:L2"/>
    <mergeCell ref="C3:L3"/>
    <mergeCell ref="A8:B8"/>
    <mergeCell ref="A1:B1"/>
    <mergeCell ref="A2:B2"/>
    <mergeCell ref="A3:B3"/>
    <mergeCell ref="A4:B4"/>
    <mergeCell ref="C4:L4"/>
    <mergeCell ref="C8:L8"/>
    <mergeCell ref="C5:L5"/>
    <mergeCell ref="A6:B6"/>
    <mergeCell ref="A7:B7"/>
    <mergeCell ref="A5:B5"/>
    <mergeCell ref="C6:L6"/>
    <mergeCell ref="C7:L7"/>
    <mergeCell ref="A15:B15"/>
    <mergeCell ref="D15:L15"/>
    <mergeCell ref="A12:B12"/>
    <mergeCell ref="A13:B13"/>
    <mergeCell ref="C13:L13"/>
    <mergeCell ref="A9:B9"/>
    <mergeCell ref="C9:L9"/>
    <mergeCell ref="D14:L14"/>
    <mergeCell ref="A11:L11"/>
    <mergeCell ref="A10:B10"/>
    <mergeCell ref="C10:L10"/>
    <mergeCell ref="A14:B14"/>
    <mergeCell ref="D12:L12"/>
    <mergeCell ref="B33:K33"/>
    <mergeCell ref="B31:C31"/>
    <mergeCell ref="B32:I32"/>
    <mergeCell ref="D17:L17"/>
    <mergeCell ref="A16:B16"/>
    <mergeCell ref="D16:L16"/>
    <mergeCell ref="B24:I24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Ponudba</vt:lpstr>
      <vt:lpstr>Ponudba!Področje_tiskanja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2014-04-28T08:27:25Z</dcterms:created>
  <dcterms:modified xsi:type="dcterms:W3CDTF">2021-07-29T13:32:04Z</dcterms:modified>
</cp:coreProperties>
</file>